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.yokoyama3622\Desktop\"/>
    </mc:Choice>
  </mc:AlternateContent>
  <workbookProtection workbookAlgorithmName="SHA-512" workbookHashValue="IvYAA1fnuQtblMxDn7pjdICfSWSJfhPgA/8hg4NiKsKecqLUTJTMUSVGYreY+Hz2w/X4mGmcrvfwXawHMlvKmg==" workbookSaltValue="RCKjn/TjBwqdukO2R+c3jQ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AD10" i="4" s="1"/>
  <c r="Q6" i="5"/>
  <c r="P6" i="5"/>
  <c r="O6" i="5"/>
  <c r="I10" i="4" s="1"/>
  <c r="N6" i="5"/>
  <c r="B10" i="4" s="1"/>
  <c r="M6" i="5"/>
  <c r="AD8" i="4" s="1"/>
  <c r="L6" i="5"/>
  <c r="K6" i="5"/>
  <c r="J6" i="5"/>
  <c r="I6" i="5"/>
  <c r="B8" i="4" s="1"/>
  <c r="H6" i="5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BB10" i="4"/>
  <c r="AT10" i="4"/>
  <c r="AL10" i="4"/>
  <c r="W10" i="4"/>
  <c r="P10" i="4"/>
  <c r="BB8" i="4"/>
  <c r="AT8" i="4"/>
  <c r="AL8" i="4"/>
  <c r="W8" i="4"/>
  <c r="P8" i="4"/>
  <c r="I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<sst xmlns="http://schemas.openxmlformats.org/spreadsheetml/2006/main" count="240" uniqueCount="126">
  <si>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</si>
  <si>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</si>
  <si>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</si>
  <si>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</si>
  <si>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</si>
  <si>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</si>
  <si>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</si>
  <si>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</si>
  <si>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</si>
  <si>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</si>
  <si>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</si>
  <si>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</si>
  <si>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</si>
  <si>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</si>
  <si>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</si>
  <si>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</si>
  <si>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</si>
  <si>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</si>
  <si>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</si>
  <si>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</si>
  <si>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</si>
  <si>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</si>
  <si>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</si>
  <si>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</si>
  <si>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</si>
  <si>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</si>
  <si>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</si>
  <si>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</si>
  <si>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</si>
  <si>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</si>
  <si>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</si>
  <si>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</si>
  <si>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</si>
  <si>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</si>
  <si>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</si>
  <si>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</si>
  <si>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</si>
  <si>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</si>
  <si>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</si>
  <si>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</si>
  <si>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</si>
  <si>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</si>
  <si>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</si>
  <si>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</si>
  <si>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</si>
  <si>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</si>
  <si>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</si>
  <si>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</si>
  <si>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</si>
  <si>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</si>
  <si>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</si>
  <si>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</si>
  <si>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</si>
  <si>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</si>
  <si>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</si>
  <si>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</si>
  <si>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</si>
  <si>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</si>
  <si>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</si>
  <si>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</si>
  <si>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</si>
  <si>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</si>
  <si>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</si>
  <si>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</si>
  <si>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</si>
  <si>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</si>
  <si>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</si>
  <si>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</si>
  <si>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</si>
  <si>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</si>
  <si>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</si>
  <si>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</si>
  <si>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</si>
  <si>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</si>
  <si>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</si>
  <si>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</si>
  <si>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</si>
  <si>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</si>
  <si>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</si>
  <si>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</si>
  <si>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</si>
  <si>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</si>
  <si>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</si>
  <si>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</si>
  <si>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</si>
  <si>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</si>
  <si>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</si>
  <si>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</si>
  <si>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</si>
  <si>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</si>
  <si>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</si>
  <si>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</si>
  <si>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</si>
  <si>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</si>
  <si>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</si>
  <si>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</si>
  <si>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</si>
  <si>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</si>
  <si>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</si>
  <si>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</si>
  <si>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</si>
  <si>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</si>
  <si>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</si>
  <si>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</si>
  <si>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</si>
  <si>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</si>
  <si>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</si>
  <si>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</si>
  <si>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</si>
  <si>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</si>
  <si>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広島県　三次市</t>
  </si>
  <si>
    <t>法非適用</t>
  </si>
  <si>
    <t>下水道事業</t>
  </si>
  <si>
    <t>特定環境保全公共下水道</t>
  </si>
  <si>
    <t>D2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</si>
  <si>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</si>
  <si>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</si>
  <si>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</si>
  <si>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</si>
  <si>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</si>
  <si>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</si>
  <si>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</si>
  <si>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</si>
  <si>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平成３年から下水道工事に着手し，平成６年から供用開始しているため，管渠の老朽管等の更新については，ストックマネジメント計画の導入により計画的な更新に努める。</t>
    <rPh sb="1" eb="3">
      <t>ヘイセイ</t>
    </rPh>
    <phoneticPr fontId="4"/>
  </si>
  <si>
    <t xml:space="preserve">　８市町村の合併により，現在５処理場を有しているため，汚水処理原価が高く，経費回収率や施設利用率が平均値に比べ低い状況にある。平成３１年度４月からの公営企業会計化移行後は，施設効率の改善や料金体系の見直しを行いながら，計画的な事業展開に努める。
</t>
    <phoneticPr fontId="4"/>
  </si>
  <si>
    <t xml:space="preserve">●収益的収支比率，企業債残高対事業規模比率
　平成２９年度の収益的収支比率は，昨年度とほぼ横ばいであった。公共下水道事業同様に，一般会計からの繰入金に依存しているところが大きい。今後は経営改善に努めるとともに，使用料の適正化に努める必要がある。企業債残高対事業規模比率は，平成２９年度においては，企業債の償還財源について，一般会計からの繰入金の充当により０％となっている。
●経費回収率，汚水処理原価
　平成２９年度の経費回収率は，料金収入の減少と汚水処理費の増加により，昨年度に比べ４．９ポイント低下している。平均値も下回っている状況であり，料金収入の確保及び汚水処理費の削減が必要である。汚水処理原価は，昨年度に比べ７３．０２円悪化している。一部特環地区を公共下水道への接続により，年間有収水量が減少したためである。また，汚水処理原価が平均値より高い理由は，８市町村の合併により，現在５処理場を有しているためである。今後も，経常的経費の節減と適正な経費回収に努め，処理場の統廃合について検討する。
●施設利用率，水洗化率
　平成２９年度の，施設利用率は昨年に比べ２．１８ポイント上昇している。水洗化率は続人口の増と処理区内人口の減により，昨年度に比べ２．２４ポイント上昇しているが，平均値を下回っている。今後も加入促進を行い，水洗化率向上に努める。
</t>
    <rPh sb="148" eb="150">
      <t>キギョウ</t>
    </rPh>
    <rPh sb="154" eb="156">
      <t>ザイゲン</t>
    </rPh>
    <rPh sb="493" eb="495">
      <t>ジョウショウ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</si>
</sst>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69-4929-8AF5-76491FA931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069440"/>
        <c:axId val="107071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0.05</c:v>
                </c:pt>
                <c:pt idx="1">
                  <c:v>0.04</c:v>
                </c:pt>
                <c:pt idx="2">
                  <c:v>7.0000000000000007E-2</c:v>
                </c:pt>
                <c:pt idx="3">
                  <c:v>0.09</c:v>
                </c:pt>
                <c:pt idx="4">
                  <c:v>0.09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69-4929-8AF5-76491FA931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069440"/>
        <c:axId val="107071360"/>
      </c:lineChart>
      <c:dateAx>
        <c:axId val="107069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7071360"/>
        <c:crosses val="autoZero"/>
        <c:auto val="1"/>
        <c:lblOffset val="100"/>
        <c:baseTimeUnit val="years"/>
      </c:dateAx>
      <c:valAx>
        <c:axId val="1070713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70694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66.41</c:v>
                </c:pt>
                <c:pt idx="1">
                  <c:v>79.400000000000006</c:v>
                </c:pt>
                <c:pt idx="2">
                  <c:v>73.7</c:v>
                </c:pt>
                <c:pt idx="3">
                  <c:v>77.47</c:v>
                </c:pt>
                <c:pt idx="4">
                  <c:v>76.319999999999993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8B-44D4-971B-100C9AFCA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979712"/>
        <c:axId val="1069816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8B-44D4-971B-100C9AFCA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79712"/>
        <c:axId val="106981632"/>
      </c:lineChart>
      <c:dateAx>
        <c:axId val="1069797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6981632"/>
        <c:crosses val="autoZero"/>
        <c:auto val="1"/>
        <c:lblOffset val="100"/>
        <c:baseTimeUnit val="years"/>
      </c:dateAx>
      <c:valAx>
        <c:axId val="1069816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69797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6C-4976-A6D3-0825EB18E1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856064"/>
        <c:axId val="108857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6C-4976-A6D3-0825EB18E1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856064"/>
        <c:axId val="108857984"/>
      </c:lineChart>
      <c:dateAx>
        <c:axId val="1088560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8857984"/>
        <c:crosses val="autoZero"/>
        <c:auto val="1"/>
        <c:lblOffset val="100"/>
        <c:baseTimeUnit val="years"/>
      </c:dateAx>
      <c:valAx>
        <c:axId val="108857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88560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A7-4983-8752-FECD29311A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893312"/>
        <c:axId val="1088952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A7-4983-8752-FECD29311A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893312"/>
        <c:axId val="108895232"/>
      </c:lineChart>
      <c:dateAx>
        <c:axId val="1088933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8895232"/>
        <c:crosses val="autoZero"/>
        <c:auto val="1"/>
        <c:lblOffset val="100"/>
        <c:baseTimeUnit val="years"/>
      </c:dateAx>
      <c:valAx>
        <c:axId val="1088952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88933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97-4351-A729-A45D7FAC0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945408"/>
        <c:axId val="1089473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97-4351-A729-A45D7FAC0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945408"/>
        <c:axId val="108947328"/>
      </c:lineChart>
      <c:dateAx>
        <c:axId val="1089454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8947328"/>
        <c:crosses val="autoZero"/>
        <c:auto val="1"/>
        <c:lblOffset val="100"/>
        <c:baseTimeUnit val="years"/>
      </c:dateAx>
      <c:valAx>
        <c:axId val="1089473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89454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47-4FEA-ACA0-1C5B87A9D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960384"/>
        <c:axId val="1089748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47-4FEA-ACA0-1C5B87A9D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960384"/>
        <c:axId val="108974848"/>
      </c:lineChart>
      <c:dateAx>
        <c:axId val="1089603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8974848"/>
        <c:crosses val="autoZero"/>
        <c:auto val="1"/>
        <c:lblOffset val="100"/>
        <c:baseTimeUnit val="years"/>
      </c:dateAx>
      <c:valAx>
        <c:axId val="1089748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8960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1047.19</c:v>
                </c:pt>
                <c:pt idx="1">
                  <c:v>9.17</c:v>
                </c:pt>
                <c:pt idx="2">
                  <c:v>10.33</c:v>
                </c:pt>
                <c:pt idx="3">
                  <c:v>11.53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17-4AF7-BA97-CCE28F9F9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001728"/>
        <c:axId val="109008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1569.13</c:v>
                </c:pt>
                <c:pt idx="1">
                  <c:v>1436</c:v>
                </c:pt>
                <c:pt idx="2">
                  <c:v>1434.89</c:v>
                </c:pt>
                <c:pt idx="3">
                  <c:v>1298.9100000000001</c:v>
                </c:pt>
                <c:pt idx="4">
                  <c:v>1243.71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17-4AF7-BA97-CCE28F9F9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001728"/>
        <c:axId val="109008000"/>
      </c:lineChart>
      <c:dateAx>
        <c:axId val="109001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9008000"/>
        <c:crosses val="autoZero"/>
        <c:auto val="1"/>
        <c:lblOffset val="100"/>
        <c:baseTimeUnit val="years"/>
      </c:dateAx>
      <c:valAx>
        <c:axId val="109008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9001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41.28</c:v>
                </c:pt>
                <c:pt idx="1">
                  <c:v>62.56</c:v>
                </c:pt>
                <c:pt idx="2">
                  <c:v>54.58</c:v>
                </c:pt>
                <c:pt idx="3">
                  <c:v>58.29</c:v>
                </c:pt>
                <c:pt idx="4">
                  <c:v>53.39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6-498B-8ACD-B5DF45BC5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054976"/>
        <c:axId val="1090571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64.63</c:v>
                </c:pt>
                <c:pt idx="1">
                  <c:v>66.56</c:v>
                </c:pt>
                <c:pt idx="2">
                  <c:v>66.22</c:v>
                </c:pt>
                <c:pt idx="3">
                  <c:v>69.87</c:v>
                </c:pt>
                <c:pt idx="4">
                  <c:v>74.3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06-498B-8ACD-B5DF45BC5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054976"/>
        <c:axId val="109057152"/>
      </c:lineChart>
      <c:dateAx>
        <c:axId val="1090549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9057152"/>
        <c:crosses val="autoZero"/>
        <c:auto val="1"/>
        <c:lblOffset val="100"/>
        <c:baseTimeUnit val="years"/>
      </c:dateAx>
      <c:valAx>
        <c:axId val="1090571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90549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482.78</c:v>
                </c:pt>
                <c:pt idx="1">
                  <c:v>376.08</c:v>
                </c:pt>
                <c:pt idx="2">
                  <c:v>419.49</c:v>
                </c:pt>
                <c:pt idx="3">
                  <c:v>392.01</c:v>
                </c:pt>
                <c:pt idx="4">
                  <c:v>465.03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FC-4480-8F2A-FEEBB5359C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083648"/>
        <c:axId val="109102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245.75</c:v>
                </c:pt>
                <c:pt idx="1">
                  <c:v>244.29</c:v>
                </c:pt>
                <c:pt idx="2">
                  <c:v>246.72</c:v>
                </c:pt>
                <c:pt idx="3">
                  <c:v>234.96</c:v>
                </c:pt>
                <c:pt idx="4">
                  <c:v>221.81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FC-4480-8F2A-FEEBB5359C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083648"/>
        <c:axId val="109102208"/>
      </c:lineChart>
      <c:dateAx>
        <c:axId val="1090836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9102208"/>
        <c:crosses val="autoZero"/>
        <c:auto val="1"/>
        <c:lblOffset val="100"/>
        <c:baseTimeUnit val="years"/>
      </c:dateAx>
      <c:valAx>
        <c:axId val="109102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90836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43</c:v>
                </c:pt>
                <c:pt idx="1">
                  <c:v>42.02</c:v>
                </c:pt>
                <c:pt idx="2">
                  <c:v>39.979999999999997</c:v>
                </c:pt>
                <c:pt idx="3">
                  <c:v>39.92</c:v>
                </c:pt>
                <c:pt idx="4">
                  <c:v>42.1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C9-4B7C-95F1-6791B94B76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124992"/>
        <c:axId val="1091312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43.65</c:v>
                </c:pt>
                <c:pt idx="1">
                  <c:v>43.58</c:v>
                </c:pt>
                <c:pt idx="2">
                  <c:v>41.35</c:v>
                </c:pt>
                <c:pt idx="3">
                  <c:v>42.9</c:v>
                </c:pt>
                <c:pt idx="4">
                  <c:v>43.36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C9-4B7C-95F1-6791B94B76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124992"/>
        <c:axId val="109131264"/>
      </c:lineChart>
      <c:dateAx>
        <c:axId val="109124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9131264"/>
        <c:crosses val="autoZero"/>
        <c:auto val="1"/>
        <c:lblOffset val="100"/>
        <c:baseTimeUnit val="years"/>
      </c:dateAx>
      <c:valAx>
        <c:axId val="1091312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912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70.91</c:v>
                </c:pt>
                <c:pt idx="1">
                  <c:v>72.47</c:v>
                </c:pt>
                <c:pt idx="2">
                  <c:v>77.44</c:v>
                </c:pt>
                <c:pt idx="3">
                  <c:v>77.349999999999994</c:v>
                </c:pt>
                <c:pt idx="4">
                  <c:v>79.59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36-46EF-8690-892C067C5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174784"/>
        <c:axId val="109176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82.2</c:v>
                </c:pt>
                <c:pt idx="1">
                  <c:v>82.35</c:v>
                </c:pt>
                <c:pt idx="2">
                  <c:v>82.9</c:v>
                </c:pt>
                <c:pt idx="3">
                  <c:v>83.5</c:v>
                </c:pt>
                <c:pt idx="4">
                  <c:v>83.06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36-46EF-8690-892C067C5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174784"/>
        <c:axId val="109176704"/>
      </c:lineChart>
      <c:dateAx>
        <c:axId val="1091747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9176704"/>
        <c:crosses val="autoZero"/>
        <c:auto val="1"/>
        <c:lblOffset val="100"/>
        <c:baseTimeUnit val="years"/>
      </c:dateAx>
      <c:valAx>
        <c:axId val="109176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91747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【1,225.44】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【82.67】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【42.66】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【215.23】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3" spans="1:78" ht="9.75" customHeight="1" x14ac:dyDescent="0.15">
      <c r="A3" s="2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</row>
    <row r="4" spans="1:78" ht="9.75" customHeight="1" x14ac:dyDescent="0.15">
      <c r="A4" s="2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2" t="str">
        <f>データ!H6</f>
        <v>広島県　三次市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3" t="s">
        <v>1</v>
      </c>
      <c r="C7" s="43"/>
      <c r="D7" s="43"/>
      <c r="E7" s="43"/>
      <c r="F7" s="43"/>
      <c r="G7" s="43"/>
      <c r="H7" s="43"/>
      <c r="I7" s="43" t="s">
        <v>2</v>
      </c>
      <c r="J7" s="43"/>
      <c r="K7" s="43"/>
      <c r="L7" s="43"/>
      <c r="M7" s="43"/>
      <c r="N7" s="43"/>
      <c r="O7" s="43"/>
      <c r="P7" s="43" t="s">
        <v>3</v>
      </c>
      <c r="Q7" s="43"/>
      <c r="R7" s="43"/>
      <c r="S7" s="43"/>
      <c r="T7" s="43"/>
      <c r="U7" s="43"/>
      <c r="V7" s="43"/>
      <c r="W7" s="43" t="s">
        <v>4</v>
      </c>
      <c r="X7" s="43"/>
      <c r="Y7" s="43"/>
      <c r="Z7" s="43"/>
      <c r="AA7" s="43"/>
      <c r="AB7" s="43"/>
      <c r="AC7" s="43"/>
      <c r="AD7" s="43" t="s">
        <v>5</v>
      </c>
      <c r="AE7" s="43"/>
      <c r="AF7" s="43"/>
      <c r="AG7" s="43"/>
      <c r="AH7" s="43"/>
      <c r="AI7" s="43"/>
      <c r="AJ7" s="43"/>
      <c r="AK7" s="3"/>
      <c r="AL7" s="43" t="s">
        <v>6</v>
      </c>
      <c r="AM7" s="43"/>
      <c r="AN7" s="43"/>
      <c r="AO7" s="43"/>
      <c r="AP7" s="43"/>
      <c r="AQ7" s="43"/>
      <c r="AR7" s="43"/>
      <c r="AS7" s="43"/>
      <c r="AT7" s="43" t="s">
        <v>7</v>
      </c>
      <c r="AU7" s="43"/>
      <c r="AV7" s="43"/>
      <c r="AW7" s="43"/>
      <c r="AX7" s="43"/>
      <c r="AY7" s="43"/>
      <c r="AZ7" s="43"/>
      <c r="BA7" s="43"/>
      <c r="BB7" s="43" t="s">
        <v>8</v>
      </c>
      <c r="BC7" s="43"/>
      <c r="BD7" s="43"/>
      <c r="BE7" s="43"/>
      <c r="BF7" s="43"/>
      <c r="BG7" s="43"/>
      <c r="BH7" s="43"/>
      <c r="BI7" s="43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7" t="str">
        <f>データ!I6</f>
        <v>法非適用</v>
      </c>
      <c r="C8" s="47"/>
      <c r="D8" s="47"/>
      <c r="E8" s="47"/>
      <c r="F8" s="47"/>
      <c r="G8" s="47"/>
      <c r="H8" s="47"/>
      <c r="I8" s="47" t="str">
        <f>データ!J6</f>
        <v>下水道事業</v>
      </c>
      <c r="J8" s="47"/>
      <c r="K8" s="47"/>
      <c r="L8" s="47"/>
      <c r="M8" s="47"/>
      <c r="N8" s="47"/>
      <c r="O8" s="47"/>
      <c r="P8" s="47" t="str">
        <f>データ!K6</f>
        <v>特定環境保全公共下水道</v>
      </c>
      <c r="Q8" s="47"/>
      <c r="R8" s="47"/>
      <c r="S8" s="47"/>
      <c r="T8" s="47"/>
      <c r="U8" s="47"/>
      <c r="V8" s="47"/>
      <c r="W8" s="47" t="str">
        <f>データ!L6</f>
        <v>D2</v>
      </c>
      <c r="X8" s="47"/>
      <c r="Y8" s="47"/>
      <c r="Z8" s="47"/>
      <c r="AA8" s="47"/>
      <c r="AB8" s="47"/>
      <c r="AC8" s="47"/>
      <c r="AD8" s="48" t="str">
        <f>データ!$M$6</f>
        <v>非設置</v>
      </c>
      <c r="AE8" s="48"/>
      <c r="AF8" s="48"/>
      <c r="AG8" s="48"/>
      <c r="AH8" s="48"/>
      <c r="AI8" s="48"/>
      <c r="AJ8" s="48"/>
      <c r="AK8" s="3"/>
      <c r="AL8" s="49">
        <f>データ!S6</f>
        <v>53204</v>
      </c>
      <c r="AM8" s="49"/>
      <c r="AN8" s="49"/>
      <c r="AO8" s="49"/>
      <c r="AP8" s="49"/>
      <c r="AQ8" s="49"/>
      <c r="AR8" s="49"/>
      <c r="AS8" s="49"/>
      <c r="AT8" s="44">
        <f>データ!T6</f>
        <v>778.14</v>
      </c>
      <c r="AU8" s="44"/>
      <c r="AV8" s="44"/>
      <c r="AW8" s="44"/>
      <c r="AX8" s="44"/>
      <c r="AY8" s="44"/>
      <c r="AZ8" s="44"/>
      <c r="BA8" s="44"/>
      <c r="BB8" s="44">
        <f>データ!U6</f>
        <v>68.37</v>
      </c>
      <c r="BC8" s="44"/>
      <c r="BD8" s="44"/>
      <c r="BE8" s="44"/>
      <c r="BF8" s="44"/>
      <c r="BG8" s="44"/>
      <c r="BH8" s="44"/>
      <c r="BI8" s="44"/>
      <c r="BJ8" s="3"/>
      <c r="BK8" s="3"/>
      <c r="BL8" s="45" t="s">
        <v>10</v>
      </c>
      <c r="BM8" s="46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3" t="s">
        <v>12</v>
      </c>
      <c r="C9" s="43"/>
      <c r="D9" s="43"/>
      <c r="E9" s="43"/>
      <c r="F9" s="43"/>
      <c r="G9" s="43"/>
      <c r="H9" s="43"/>
      <c r="I9" s="43" t="s">
        <v>13</v>
      </c>
      <c r="J9" s="43"/>
      <c r="K9" s="43"/>
      <c r="L9" s="43"/>
      <c r="M9" s="43"/>
      <c r="N9" s="43"/>
      <c r="O9" s="43"/>
      <c r="P9" s="43" t="s">
        <v>14</v>
      </c>
      <c r="Q9" s="43"/>
      <c r="R9" s="43"/>
      <c r="S9" s="43"/>
      <c r="T9" s="43"/>
      <c r="U9" s="43"/>
      <c r="V9" s="43"/>
      <c r="W9" s="43" t="s">
        <v>15</v>
      </c>
      <c r="X9" s="43"/>
      <c r="Y9" s="43"/>
      <c r="Z9" s="43"/>
      <c r="AA9" s="43"/>
      <c r="AB9" s="43"/>
      <c r="AC9" s="43"/>
      <c r="AD9" s="43" t="s">
        <v>16</v>
      </c>
      <c r="AE9" s="43"/>
      <c r="AF9" s="43"/>
      <c r="AG9" s="43"/>
      <c r="AH9" s="43"/>
      <c r="AI9" s="43"/>
      <c r="AJ9" s="43"/>
      <c r="AK9" s="3"/>
      <c r="AL9" s="43" t="s">
        <v>17</v>
      </c>
      <c r="AM9" s="43"/>
      <c r="AN9" s="43"/>
      <c r="AO9" s="43"/>
      <c r="AP9" s="43"/>
      <c r="AQ9" s="43"/>
      <c r="AR9" s="43"/>
      <c r="AS9" s="43"/>
      <c r="AT9" s="43" t="s">
        <v>18</v>
      </c>
      <c r="AU9" s="43"/>
      <c r="AV9" s="43"/>
      <c r="AW9" s="43"/>
      <c r="AX9" s="43"/>
      <c r="AY9" s="43"/>
      <c r="AZ9" s="43"/>
      <c r="BA9" s="43"/>
      <c r="BB9" s="43" t="s">
        <v>19</v>
      </c>
      <c r="BC9" s="43"/>
      <c r="BD9" s="43"/>
      <c r="BE9" s="43"/>
      <c r="BF9" s="43"/>
      <c r="BG9" s="43"/>
      <c r="BH9" s="43"/>
      <c r="BI9" s="43"/>
      <c r="BJ9" s="3"/>
      <c r="BK9" s="3"/>
      <c r="BL9" s="50" t="s">
        <v>20</v>
      </c>
      <c r="BM9" s="51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4" t="str">
        <f>データ!N6</f>
        <v>-</v>
      </c>
      <c r="C10" s="44"/>
      <c r="D10" s="44"/>
      <c r="E10" s="44"/>
      <c r="F10" s="44"/>
      <c r="G10" s="44"/>
      <c r="H10" s="44"/>
      <c r="I10" s="44" t="str">
        <f>データ!O6</f>
        <v>該当数値なし</v>
      </c>
      <c r="J10" s="44"/>
      <c r="K10" s="44"/>
      <c r="L10" s="44"/>
      <c r="M10" s="44"/>
      <c r="N10" s="44"/>
      <c r="O10" s="44"/>
      <c r="P10" s="44">
        <f>データ!P6</f>
        <v>7.1</v>
      </c>
      <c r="Q10" s="44"/>
      <c r="R10" s="44"/>
      <c r="S10" s="44"/>
      <c r="T10" s="44"/>
      <c r="U10" s="44"/>
      <c r="V10" s="44"/>
      <c r="W10" s="44">
        <f>データ!Q6</f>
        <v>100</v>
      </c>
      <c r="X10" s="44"/>
      <c r="Y10" s="44"/>
      <c r="Z10" s="44"/>
      <c r="AA10" s="44"/>
      <c r="AB10" s="44"/>
      <c r="AC10" s="44"/>
      <c r="AD10" s="49">
        <f>データ!R6</f>
        <v>2937</v>
      </c>
      <c r="AE10" s="49"/>
      <c r="AF10" s="49"/>
      <c r="AG10" s="49"/>
      <c r="AH10" s="49"/>
      <c r="AI10" s="49"/>
      <c r="AJ10" s="49"/>
      <c r="AK10" s="2"/>
      <c r="AL10" s="49">
        <f>データ!V6</f>
        <v>3748</v>
      </c>
      <c r="AM10" s="49"/>
      <c r="AN10" s="49"/>
      <c r="AO10" s="49"/>
      <c r="AP10" s="49"/>
      <c r="AQ10" s="49"/>
      <c r="AR10" s="49"/>
      <c r="AS10" s="49"/>
      <c r="AT10" s="44">
        <f>データ!W6</f>
        <v>2.93</v>
      </c>
      <c r="AU10" s="44"/>
      <c r="AV10" s="44"/>
      <c r="AW10" s="44"/>
      <c r="AX10" s="44"/>
      <c r="AY10" s="44"/>
      <c r="AZ10" s="44"/>
      <c r="BA10" s="44"/>
      <c r="BB10" s="44">
        <f>データ!X6</f>
        <v>1279.18</v>
      </c>
      <c r="BC10" s="44"/>
      <c r="BD10" s="44"/>
      <c r="BE10" s="44"/>
      <c r="BF10" s="44"/>
      <c r="BG10" s="44"/>
      <c r="BH10" s="44"/>
      <c r="BI10" s="44"/>
      <c r="BJ10" s="2"/>
      <c r="BK10" s="2"/>
      <c r="BL10" s="52" t="s">
        <v>22</v>
      </c>
      <c r="BM10" s="53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4" t="s">
        <v>24</v>
      </c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</row>
    <row r="14" spans="1:78" ht="13.5" customHeight="1" x14ac:dyDescent="0.15">
      <c r="A14" s="2"/>
      <c r="B14" s="56" t="s">
        <v>25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8"/>
      <c r="BK14" s="2"/>
      <c r="BL14" s="62" t="s">
        <v>26</v>
      </c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4"/>
    </row>
    <row r="15" spans="1:78" ht="13.5" customHeight="1" x14ac:dyDescent="0.15">
      <c r="A15" s="2"/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1"/>
      <c r="BK15" s="2"/>
      <c r="BL15" s="65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8" t="s">
        <v>125</v>
      </c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70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8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70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8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70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8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70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8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70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8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70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8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70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8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70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8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70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8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70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8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70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8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70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8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70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8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70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8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70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8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70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8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70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8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70"/>
    </row>
    <row r="34" spans="1:78" ht="13.5" customHeight="1" x14ac:dyDescent="0.15">
      <c r="A34" s="2"/>
      <c r="B34" s="16"/>
      <c r="C34" s="74" t="s">
        <v>27</v>
      </c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19"/>
      <c r="R34" s="74" t="s">
        <v>28</v>
      </c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19"/>
      <c r="AG34" s="74" t="s">
        <v>29</v>
      </c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19"/>
      <c r="AV34" s="74" t="s">
        <v>30</v>
      </c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18"/>
      <c r="BK34" s="2"/>
      <c r="BL34" s="68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70"/>
    </row>
    <row r="35" spans="1:78" ht="13.5" customHeight="1" x14ac:dyDescent="0.15">
      <c r="A35" s="2"/>
      <c r="B35" s="16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19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19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19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18"/>
      <c r="BK35" s="2"/>
      <c r="BL35" s="68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70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8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70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8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70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8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70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8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70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8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70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8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70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8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70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8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70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71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3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2" t="s">
        <v>31</v>
      </c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5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75" t="s">
        <v>123</v>
      </c>
      <c r="BM47" s="76"/>
      <c r="BN47" s="76"/>
      <c r="BO47" s="76"/>
      <c r="BP47" s="76"/>
      <c r="BQ47" s="76"/>
      <c r="BR47" s="76"/>
      <c r="BS47" s="76"/>
      <c r="BT47" s="76"/>
      <c r="BU47" s="76"/>
      <c r="BV47" s="76"/>
      <c r="BW47" s="76"/>
      <c r="BX47" s="76"/>
      <c r="BY47" s="76"/>
      <c r="BZ47" s="77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75"/>
      <c r="BM48" s="76"/>
      <c r="BN48" s="76"/>
      <c r="BO48" s="76"/>
      <c r="BP48" s="76"/>
      <c r="BQ48" s="76"/>
      <c r="BR48" s="76"/>
      <c r="BS48" s="76"/>
      <c r="BT48" s="76"/>
      <c r="BU48" s="76"/>
      <c r="BV48" s="76"/>
      <c r="BW48" s="76"/>
      <c r="BX48" s="76"/>
      <c r="BY48" s="76"/>
      <c r="BZ48" s="77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75"/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W49" s="76"/>
      <c r="BX49" s="76"/>
      <c r="BY49" s="76"/>
      <c r="BZ49" s="77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75"/>
      <c r="BM50" s="76"/>
      <c r="BN50" s="76"/>
      <c r="BO50" s="76"/>
      <c r="BP50" s="76"/>
      <c r="BQ50" s="76"/>
      <c r="BR50" s="76"/>
      <c r="BS50" s="76"/>
      <c r="BT50" s="76"/>
      <c r="BU50" s="76"/>
      <c r="BV50" s="76"/>
      <c r="BW50" s="76"/>
      <c r="BX50" s="76"/>
      <c r="BY50" s="76"/>
      <c r="BZ50" s="77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75"/>
      <c r="BM51" s="76"/>
      <c r="BN51" s="76"/>
      <c r="BO51" s="76"/>
      <c r="BP51" s="76"/>
      <c r="BQ51" s="76"/>
      <c r="BR51" s="76"/>
      <c r="BS51" s="76"/>
      <c r="BT51" s="76"/>
      <c r="BU51" s="76"/>
      <c r="BV51" s="76"/>
      <c r="BW51" s="76"/>
      <c r="BX51" s="76"/>
      <c r="BY51" s="76"/>
      <c r="BZ51" s="77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75"/>
      <c r="BM52" s="76"/>
      <c r="BN52" s="76"/>
      <c r="BO52" s="76"/>
      <c r="BP52" s="76"/>
      <c r="BQ52" s="76"/>
      <c r="BR52" s="76"/>
      <c r="BS52" s="76"/>
      <c r="BT52" s="76"/>
      <c r="BU52" s="76"/>
      <c r="BV52" s="76"/>
      <c r="BW52" s="76"/>
      <c r="BX52" s="76"/>
      <c r="BY52" s="76"/>
      <c r="BZ52" s="77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75"/>
      <c r="BM53" s="76"/>
      <c r="BN53" s="76"/>
      <c r="BO53" s="76"/>
      <c r="BP53" s="76"/>
      <c r="BQ53" s="76"/>
      <c r="BR53" s="76"/>
      <c r="BS53" s="76"/>
      <c r="BT53" s="76"/>
      <c r="BU53" s="76"/>
      <c r="BV53" s="76"/>
      <c r="BW53" s="76"/>
      <c r="BX53" s="76"/>
      <c r="BY53" s="76"/>
      <c r="BZ53" s="77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75"/>
      <c r="BM54" s="76"/>
      <c r="BN54" s="76"/>
      <c r="BO54" s="76"/>
      <c r="BP54" s="76"/>
      <c r="BQ54" s="76"/>
      <c r="BR54" s="76"/>
      <c r="BS54" s="76"/>
      <c r="BT54" s="76"/>
      <c r="BU54" s="76"/>
      <c r="BV54" s="76"/>
      <c r="BW54" s="76"/>
      <c r="BX54" s="76"/>
      <c r="BY54" s="76"/>
      <c r="BZ54" s="77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75"/>
      <c r="BM55" s="76"/>
      <c r="BN55" s="76"/>
      <c r="BO55" s="76"/>
      <c r="BP55" s="76"/>
      <c r="BQ55" s="76"/>
      <c r="BR55" s="76"/>
      <c r="BS55" s="76"/>
      <c r="BT55" s="76"/>
      <c r="BU55" s="76"/>
      <c r="BV55" s="76"/>
      <c r="BW55" s="76"/>
      <c r="BX55" s="76"/>
      <c r="BY55" s="76"/>
      <c r="BZ55" s="77"/>
    </row>
    <row r="56" spans="1:78" ht="13.5" customHeight="1" x14ac:dyDescent="0.15">
      <c r="A56" s="2"/>
      <c r="B56" s="16"/>
      <c r="C56" s="74" t="s">
        <v>32</v>
      </c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19"/>
      <c r="R56" s="74" t="s">
        <v>33</v>
      </c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19"/>
      <c r="AG56" s="74" t="s">
        <v>34</v>
      </c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19"/>
      <c r="AV56" s="74" t="s">
        <v>35</v>
      </c>
      <c r="AW56" s="74"/>
      <c r="AX56" s="74"/>
      <c r="AY56" s="74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18"/>
      <c r="BK56" s="2"/>
      <c r="BL56" s="75"/>
      <c r="BM56" s="76"/>
      <c r="BN56" s="76"/>
      <c r="BO56" s="76"/>
      <c r="BP56" s="76"/>
      <c r="BQ56" s="76"/>
      <c r="BR56" s="76"/>
      <c r="BS56" s="76"/>
      <c r="BT56" s="76"/>
      <c r="BU56" s="76"/>
      <c r="BV56" s="76"/>
      <c r="BW56" s="76"/>
      <c r="BX56" s="76"/>
      <c r="BY56" s="76"/>
      <c r="BZ56" s="77"/>
    </row>
    <row r="57" spans="1:78" ht="13.5" customHeight="1" x14ac:dyDescent="0.15">
      <c r="A57" s="2"/>
      <c r="B57" s="16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19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19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19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18"/>
      <c r="BK57" s="2"/>
      <c r="BL57" s="75"/>
      <c r="BM57" s="76"/>
      <c r="BN57" s="76"/>
      <c r="BO57" s="76"/>
      <c r="BP57" s="76"/>
      <c r="BQ57" s="76"/>
      <c r="BR57" s="76"/>
      <c r="BS57" s="76"/>
      <c r="BT57" s="76"/>
      <c r="BU57" s="76"/>
      <c r="BV57" s="76"/>
      <c r="BW57" s="76"/>
      <c r="BX57" s="76"/>
      <c r="BY57" s="76"/>
      <c r="BZ57" s="77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75"/>
      <c r="BM58" s="76"/>
      <c r="BN58" s="76"/>
      <c r="BO58" s="76"/>
      <c r="BP58" s="76"/>
      <c r="BQ58" s="76"/>
      <c r="BR58" s="76"/>
      <c r="BS58" s="76"/>
      <c r="BT58" s="76"/>
      <c r="BU58" s="76"/>
      <c r="BV58" s="76"/>
      <c r="BW58" s="76"/>
      <c r="BX58" s="76"/>
      <c r="BY58" s="76"/>
      <c r="BZ58" s="77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75"/>
      <c r="BM59" s="76"/>
      <c r="BN59" s="76"/>
      <c r="BO59" s="76"/>
      <c r="BP59" s="76"/>
      <c r="BQ59" s="76"/>
      <c r="BR59" s="76"/>
      <c r="BS59" s="76"/>
      <c r="BT59" s="76"/>
      <c r="BU59" s="76"/>
      <c r="BV59" s="76"/>
      <c r="BW59" s="76"/>
      <c r="BX59" s="76"/>
      <c r="BY59" s="76"/>
      <c r="BZ59" s="77"/>
    </row>
    <row r="60" spans="1:78" ht="13.5" customHeight="1" x14ac:dyDescent="0.15">
      <c r="A60" s="2"/>
      <c r="B60" s="59" t="s">
        <v>36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1"/>
      <c r="BK60" s="2"/>
      <c r="BL60" s="75"/>
      <c r="BM60" s="76"/>
      <c r="BN60" s="76"/>
      <c r="BO60" s="76"/>
      <c r="BP60" s="76"/>
      <c r="BQ60" s="76"/>
      <c r="BR60" s="76"/>
      <c r="BS60" s="76"/>
      <c r="BT60" s="76"/>
      <c r="BU60" s="76"/>
      <c r="BV60" s="76"/>
      <c r="BW60" s="76"/>
      <c r="BX60" s="76"/>
      <c r="BY60" s="76"/>
      <c r="BZ60" s="77"/>
    </row>
    <row r="61" spans="1:78" ht="13.5" customHeight="1" x14ac:dyDescent="0.15">
      <c r="A61" s="2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1"/>
      <c r="BK61" s="2"/>
      <c r="BL61" s="75"/>
      <c r="BM61" s="76"/>
      <c r="BN61" s="76"/>
      <c r="BO61" s="76"/>
      <c r="BP61" s="76"/>
      <c r="BQ61" s="76"/>
      <c r="BR61" s="76"/>
      <c r="BS61" s="76"/>
      <c r="BT61" s="76"/>
      <c r="BU61" s="76"/>
      <c r="BV61" s="76"/>
      <c r="BW61" s="76"/>
      <c r="BX61" s="76"/>
      <c r="BY61" s="76"/>
      <c r="BZ61" s="77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75"/>
      <c r="BM62" s="76"/>
      <c r="BN62" s="76"/>
      <c r="BO62" s="76"/>
      <c r="BP62" s="76"/>
      <c r="BQ62" s="76"/>
      <c r="BR62" s="76"/>
      <c r="BS62" s="76"/>
      <c r="BT62" s="76"/>
      <c r="BU62" s="76"/>
      <c r="BV62" s="76"/>
      <c r="BW62" s="76"/>
      <c r="BX62" s="76"/>
      <c r="BY62" s="76"/>
      <c r="BZ62" s="77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78"/>
      <c r="BM63" s="79"/>
      <c r="BN63" s="79"/>
      <c r="BO63" s="79"/>
      <c r="BP63" s="79"/>
      <c r="BQ63" s="79"/>
      <c r="BR63" s="79"/>
      <c r="BS63" s="79"/>
      <c r="BT63" s="79"/>
      <c r="BU63" s="79"/>
      <c r="BV63" s="79"/>
      <c r="BW63" s="79"/>
      <c r="BX63" s="79"/>
      <c r="BY63" s="79"/>
      <c r="BZ63" s="80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2" t="s">
        <v>37</v>
      </c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5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75" t="s">
        <v>124</v>
      </c>
      <c r="BM66" s="76"/>
      <c r="BN66" s="76"/>
      <c r="BO66" s="76"/>
      <c r="BP66" s="76"/>
      <c r="BQ66" s="76"/>
      <c r="BR66" s="76"/>
      <c r="BS66" s="76"/>
      <c r="BT66" s="76"/>
      <c r="BU66" s="76"/>
      <c r="BV66" s="76"/>
      <c r="BW66" s="76"/>
      <c r="BX66" s="76"/>
      <c r="BY66" s="76"/>
      <c r="BZ66" s="77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75"/>
      <c r="BM67" s="76"/>
      <c r="BN67" s="76"/>
      <c r="BO67" s="76"/>
      <c r="BP67" s="76"/>
      <c r="BQ67" s="76"/>
      <c r="BR67" s="76"/>
      <c r="BS67" s="76"/>
      <c r="BT67" s="76"/>
      <c r="BU67" s="76"/>
      <c r="BV67" s="76"/>
      <c r="BW67" s="76"/>
      <c r="BX67" s="76"/>
      <c r="BY67" s="76"/>
      <c r="BZ67" s="77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75"/>
      <c r="BM68" s="76"/>
      <c r="BN68" s="76"/>
      <c r="BO68" s="76"/>
      <c r="BP68" s="76"/>
      <c r="BQ68" s="76"/>
      <c r="BR68" s="76"/>
      <c r="BS68" s="76"/>
      <c r="BT68" s="76"/>
      <c r="BU68" s="76"/>
      <c r="BV68" s="76"/>
      <c r="BW68" s="76"/>
      <c r="BX68" s="76"/>
      <c r="BY68" s="76"/>
      <c r="BZ68" s="77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75"/>
      <c r="BM69" s="76"/>
      <c r="BN69" s="76"/>
      <c r="BO69" s="76"/>
      <c r="BP69" s="76"/>
      <c r="BQ69" s="76"/>
      <c r="BR69" s="76"/>
      <c r="BS69" s="76"/>
      <c r="BT69" s="76"/>
      <c r="BU69" s="76"/>
      <c r="BV69" s="76"/>
      <c r="BW69" s="76"/>
      <c r="BX69" s="76"/>
      <c r="BY69" s="76"/>
      <c r="BZ69" s="77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75"/>
      <c r="BM70" s="76"/>
      <c r="BN70" s="76"/>
      <c r="BO70" s="76"/>
      <c r="BP70" s="76"/>
      <c r="BQ70" s="76"/>
      <c r="BR70" s="76"/>
      <c r="BS70" s="76"/>
      <c r="BT70" s="76"/>
      <c r="BU70" s="76"/>
      <c r="BV70" s="76"/>
      <c r="BW70" s="76"/>
      <c r="BX70" s="76"/>
      <c r="BY70" s="76"/>
      <c r="BZ70" s="77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75"/>
      <c r="BM71" s="76"/>
      <c r="BN71" s="76"/>
      <c r="BO71" s="76"/>
      <c r="BP71" s="76"/>
      <c r="BQ71" s="76"/>
      <c r="BR71" s="76"/>
      <c r="BS71" s="76"/>
      <c r="BT71" s="76"/>
      <c r="BU71" s="76"/>
      <c r="BV71" s="76"/>
      <c r="BW71" s="76"/>
      <c r="BX71" s="76"/>
      <c r="BY71" s="76"/>
      <c r="BZ71" s="77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75"/>
      <c r="BM72" s="76"/>
      <c r="BN72" s="76"/>
      <c r="BO72" s="76"/>
      <c r="BP72" s="76"/>
      <c r="BQ72" s="76"/>
      <c r="BR72" s="76"/>
      <c r="BS72" s="76"/>
      <c r="BT72" s="76"/>
      <c r="BU72" s="76"/>
      <c r="BV72" s="76"/>
      <c r="BW72" s="76"/>
      <c r="BX72" s="76"/>
      <c r="BY72" s="76"/>
      <c r="BZ72" s="77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75"/>
      <c r="BM73" s="76"/>
      <c r="BN73" s="76"/>
      <c r="BO73" s="76"/>
      <c r="BP73" s="76"/>
      <c r="BQ73" s="76"/>
      <c r="BR73" s="76"/>
      <c r="BS73" s="76"/>
      <c r="BT73" s="76"/>
      <c r="BU73" s="76"/>
      <c r="BV73" s="76"/>
      <c r="BW73" s="76"/>
      <c r="BX73" s="76"/>
      <c r="BY73" s="76"/>
      <c r="BZ73" s="77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75"/>
      <c r="BM74" s="76"/>
      <c r="BN74" s="76"/>
      <c r="BO74" s="76"/>
      <c r="BP74" s="76"/>
      <c r="BQ74" s="76"/>
      <c r="BR74" s="76"/>
      <c r="BS74" s="76"/>
      <c r="BT74" s="76"/>
      <c r="BU74" s="76"/>
      <c r="BV74" s="76"/>
      <c r="BW74" s="76"/>
      <c r="BX74" s="76"/>
      <c r="BY74" s="76"/>
      <c r="BZ74" s="77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75"/>
      <c r="BM75" s="76"/>
      <c r="BN75" s="76"/>
      <c r="BO75" s="76"/>
      <c r="BP75" s="76"/>
      <c r="BQ75" s="76"/>
      <c r="BR75" s="76"/>
      <c r="BS75" s="76"/>
      <c r="BT75" s="76"/>
      <c r="BU75" s="76"/>
      <c r="BV75" s="76"/>
      <c r="BW75" s="76"/>
      <c r="BX75" s="76"/>
      <c r="BY75" s="76"/>
      <c r="BZ75" s="77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75"/>
      <c r="BM76" s="76"/>
      <c r="BN76" s="76"/>
      <c r="BO76" s="76"/>
      <c r="BP76" s="76"/>
      <c r="BQ76" s="76"/>
      <c r="BR76" s="76"/>
      <c r="BS76" s="76"/>
      <c r="BT76" s="76"/>
      <c r="BU76" s="76"/>
      <c r="BV76" s="76"/>
      <c r="BW76" s="76"/>
      <c r="BX76" s="76"/>
      <c r="BY76" s="76"/>
      <c r="BZ76" s="77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75"/>
      <c r="BM77" s="76"/>
      <c r="BN77" s="76"/>
      <c r="BO77" s="76"/>
      <c r="BP77" s="76"/>
      <c r="BQ77" s="76"/>
      <c r="BR77" s="76"/>
      <c r="BS77" s="76"/>
      <c r="BT77" s="76"/>
      <c r="BU77" s="76"/>
      <c r="BV77" s="76"/>
      <c r="BW77" s="76"/>
      <c r="BX77" s="76"/>
      <c r="BY77" s="76"/>
      <c r="BZ77" s="77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75"/>
      <c r="BM78" s="76"/>
      <c r="BN78" s="76"/>
      <c r="BO78" s="76"/>
      <c r="BP78" s="76"/>
      <c r="BQ78" s="76"/>
      <c r="BR78" s="76"/>
      <c r="BS78" s="76"/>
      <c r="BT78" s="76"/>
      <c r="BU78" s="76"/>
      <c r="BV78" s="76"/>
      <c r="BW78" s="76"/>
      <c r="BX78" s="76"/>
      <c r="BY78" s="76"/>
      <c r="BZ78" s="77"/>
    </row>
    <row r="79" spans="1:78" ht="13.5" customHeight="1" x14ac:dyDescent="0.15">
      <c r="A79" s="2"/>
      <c r="B79" s="16"/>
      <c r="C79" s="74" t="s">
        <v>38</v>
      </c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19"/>
      <c r="V79" s="19"/>
      <c r="W79" s="74" t="s">
        <v>39</v>
      </c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19"/>
      <c r="AP79" s="19"/>
      <c r="AQ79" s="74" t="s">
        <v>40</v>
      </c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17"/>
      <c r="BJ79" s="18"/>
      <c r="BK79" s="2"/>
      <c r="BL79" s="75"/>
      <c r="BM79" s="76"/>
      <c r="BN79" s="76"/>
      <c r="BO79" s="76"/>
      <c r="BP79" s="76"/>
      <c r="BQ79" s="76"/>
      <c r="BR79" s="76"/>
      <c r="BS79" s="76"/>
      <c r="BT79" s="76"/>
      <c r="BU79" s="76"/>
      <c r="BV79" s="76"/>
      <c r="BW79" s="76"/>
      <c r="BX79" s="76"/>
      <c r="BY79" s="76"/>
      <c r="BZ79" s="77"/>
    </row>
    <row r="80" spans="1:78" ht="13.5" customHeight="1" x14ac:dyDescent="0.15">
      <c r="A80" s="2"/>
      <c r="B80" s="16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19"/>
      <c r="V80" s="19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19"/>
      <c r="AP80" s="19"/>
      <c r="AQ80" s="74"/>
      <c r="AR80" s="74"/>
      <c r="AS80" s="74"/>
      <c r="AT80" s="74"/>
      <c r="AU80" s="74"/>
      <c r="AV80" s="74"/>
      <c r="AW80" s="74"/>
      <c r="AX80" s="74"/>
      <c r="AY80" s="74"/>
      <c r="AZ80" s="74"/>
      <c r="BA80" s="74"/>
      <c r="BB80" s="74"/>
      <c r="BC80" s="74"/>
      <c r="BD80" s="74"/>
      <c r="BE80" s="74"/>
      <c r="BF80" s="74"/>
      <c r="BG80" s="74"/>
      <c r="BH80" s="74"/>
      <c r="BI80" s="17"/>
      <c r="BJ80" s="18"/>
      <c r="BK80" s="2"/>
      <c r="BL80" s="75"/>
      <c r="BM80" s="76"/>
      <c r="BN80" s="76"/>
      <c r="BO80" s="76"/>
      <c r="BP80" s="76"/>
      <c r="BQ80" s="76"/>
      <c r="BR80" s="76"/>
      <c r="BS80" s="76"/>
      <c r="BT80" s="76"/>
      <c r="BU80" s="76"/>
      <c r="BV80" s="76"/>
      <c r="BW80" s="76"/>
      <c r="BX80" s="76"/>
      <c r="BY80" s="76"/>
      <c r="BZ80" s="77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75"/>
      <c r="BM81" s="76"/>
      <c r="BN81" s="76"/>
      <c r="BO81" s="76"/>
      <c r="BP81" s="76"/>
      <c r="BQ81" s="76"/>
      <c r="BR81" s="76"/>
      <c r="BS81" s="76"/>
      <c r="BT81" s="76"/>
      <c r="BU81" s="76"/>
      <c r="BV81" s="76"/>
      <c r="BW81" s="76"/>
      <c r="BX81" s="76"/>
      <c r="BY81" s="76"/>
      <c r="BZ81" s="77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8"/>
      <c r="BM82" s="79"/>
      <c r="BN82" s="79"/>
      <c r="BO82" s="79"/>
      <c r="BP82" s="79"/>
      <c r="BQ82" s="79"/>
      <c r="BR82" s="79"/>
      <c r="BS82" s="79"/>
      <c r="BT82" s="79"/>
      <c r="BU82" s="79"/>
      <c r="BV82" s="79"/>
      <c r="BW82" s="79"/>
      <c r="BX82" s="79"/>
      <c r="BY82" s="79"/>
      <c r="BZ82" s="80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5" t="s">
        <v>43</v>
      </c>
      <c r="C85" s="25"/>
      <c r="D85" s="25"/>
      <c r="E85" s="25" t="s">
        <v>44</v>
      </c>
      <c r="F85" s="25" t="s">
        <v>45</v>
      </c>
      <c r="G85" s="25" t="s">
        <v>46</v>
      </c>
      <c r="H85" s="25" t="s">
        <v>47</v>
      </c>
      <c r="I85" s="25" t="s">
        <v>48</v>
      </c>
      <c r="J85" s="25" t="s">
        <v>49</v>
      </c>
      <c r="K85" s="25" t="s">
        <v>50</v>
      </c>
      <c r="L85" s="25" t="s">
        <v>51</v>
      </c>
      <c r="M85" s="25" t="s">
        <v>52</v>
      </c>
      <c r="N85" s="25" t="s">
        <v>53</v>
      </c>
      <c r="O85" s="25" t="s">
        <v>54</v>
      </c>
    </row>
    <row r="86" spans="1:78" hidden="1" x14ac:dyDescent="0.15">
      <c r="B86" s="25"/>
      <c r="C86" s="25"/>
      <c r="D86" s="25"/>
      <c r="E86" s="25" t="str">
        <f>データ!AI6</f>
        <v/>
      </c>
      <c r="F86" s="25" t="s">
        <v>55</v>
      </c>
      <c r="G86" s="25" t="s">
        <v>55</v>
      </c>
      <c r="H86" s="25" t="str">
        <f>データ!BP6</f>
        <v>【1,225.44】</v>
      </c>
      <c r="I86" s="25" t="str">
        <f>データ!CA6</f>
        <v>【75.58】</v>
      </c>
      <c r="J86" s="25" t="str">
        <f>データ!CL6</f>
        <v>【215.23】</v>
      </c>
      <c r="K86" s="25" t="str">
        <f>データ!CW6</f>
        <v>【42.66】</v>
      </c>
      <c r="L86" s="25" t="str">
        <f>データ!DH6</f>
        <v>【82.67】</v>
      </c>
      <c r="M86" s="25" t="s">
        <v>56</v>
      </c>
      <c r="N86" s="25" t="s">
        <v>56</v>
      </c>
      <c r="O86" s="25" t="str">
        <f>データ!EO6</f>
        <v>【0.10】</v>
      </c>
    </row>
  </sheetData>
  <sheetProtection algorithmName="SHA-512" hashValue="ixFzi8r53qy9osOLkgIc0UnG8yDJHsgBjNzZPjiqexSq7fcrjd84O1ewofeoeepJKaB785u+jLi3gJgv5Km1ow==" saltValue="xcVS0qk3pg/9RDzU95fAVg==" spinCount="100000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57</v>
      </c>
      <c r="Y1" s="26">
        <v>1</v>
      </c>
      <c r="Z1" s="26">
        <v>1</v>
      </c>
      <c r="AA1" s="26">
        <v>1</v>
      </c>
      <c r="AB1" s="26">
        <v>1</v>
      </c>
      <c r="AC1" s="26">
        <v>1</v>
      </c>
      <c r="AD1" s="26">
        <v>1</v>
      </c>
      <c r="AE1" s="26">
        <v>1</v>
      </c>
      <c r="AF1" s="26">
        <v>1</v>
      </c>
      <c r="AG1" s="26">
        <v>1</v>
      </c>
      <c r="AH1" s="26">
        <v>1</v>
      </c>
      <c r="AI1" s="26"/>
      <c r="AJ1" s="26">
        <v>1</v>
      </c>
      <c r="AK1" s="26">
        <v>1</v>
      </c>
      <c r="AL1" s="26">
        <v>1</v>
      </c>
      <c r="AM1" s="26">
        <v>1</v>
      </c>
      <c r="AN1" s="26">
        <v>1</v>
      </c>
      <c r="AO1" s="26">
        <v>1</v>
      </c>
      <c r="AP1" s="26">
        <v>1</v>
      </c>
      <c r="AQ1" s="26">
        <v>1</v>
      </c>
      <c r="AR1" s="26">
        <v>1</v>
      </c>
      <c r="AS1" s="26">
        <v>1</v>
      </c>
      <c r="AT1" s="26"/>
      <c r="AU1" s="26">
        <v>1</v>
      </c>
      <c r="AV1" s="26">
        <v>1</v>
      </c>
      <c r="AW1" s="26">
        <v>1</v>
      </c>
      <c r="AX1" s="26">
        <v>1</v>
      </c>
      <c r="AY1" s="26">
        <v>1</v>
      </c>
      <c r="AZ1" s="26">
        <v>1</v>
      </c>
      <c r="BA1" s="26">
        <v>1</v>
      </c>
      <c r="BB1" s="26">
        <v>1</v>
      </c>
      <c r="BC1" s="26">
        <v>1</v>
      </c>
      <c r="BD1" s="26">
        <v>1</v>
      </c>
      <c r="BE1" s="26"/>
      <c r="BF1" s="26">
        <v>1</v>
      </c>
      <c r="BG1" s="26">
        <v>1</v>
      </c>
      <c r="BH1" s="26">
        <v>1</v>
      </c>
      <c r="BI1" s="26">
        <v>1</v>
      </c>
      <c r="BJ1" s="26">
        <v>1</v>
      </c>
      <c r="BK1" s="26">
        <v>1</v>
      </c>
      <c r="BL1" s="26">
        <v>1</v>
      </c>
      <c r="BM1" s="26">
        <v>1</v>
      </c>
      <c r="BN1" s="26">
        <v>1</v>
      </c>
      <c r="BO1" s="26">
        <v>1</v>
      </c>
      <c r="BP1" s="26"/>
      <c r="BQ1" s="26">
        <v>1</v>
      </c>
      <c r="BR1" s="26">
        <v>1</v>
      </c>
      <c r="BS1" s="26">
        <v>1</v>
      </c>
      <c r="BT1" s="26">
        <v>1</v>
      </c>
      <c r="BU1" s="26">
        <v>1</v>
      </c>
      <c r="BV1" s="26">
        <v>1</v>
      </c>
      <c r="BW1" s="26">
        <v>1</v>
      </c>
      <c r="BX1" s="26">
        <v>1</v>
      </c>
      <c r="BY1" s="26">
        <v>1</v>
      </c>
      <c r="BZ1" s="26">
        <v>1</v>
      </c>
      <c r="CA1" s="26"/>
      <c r="CB1" s="26">
        <v>1</v>
      </c>
      <c r="CC1" s="26">
        <v>1</v>
      </c>
      <c r="CD1" s="26">
        <v>1</v>
      </c>
      <c r="CE1" s="26">
        <v>1</v>
      </c>
      <c r="CF1" s="26">
        <v>1</v>
      </c>
      <c r="CG1" s="26">
        <v>1</v>
      </c>
      <c r="CH1" s="26">
        <v>1</v>
      </c>
      <c r="CI1" s="26">
        <v>1</v>
      </c>
      <c r="CJ1" s="26">
        <v>1</v>
      </c>
      <c r="CK1" s="26">
        <v>1</v>
      </c>
      <c r="CL1" s="26"/>
      <c r="CM1" s="26">
        <v>1</v>
      </c>
      <c r="CN1" s="26">
        <v>1</v>
      </c>
      <c r="CO1" s="26">
        <v>1</v>
      </c>
      <c r="CP1" s="26">
        <v>1</v>
      </c>
      <c r="CQ1" s="26">
        <v>1</v>
      </c>
      <c r="CR1" s="26">
        <v>1</v>
      </c>
      <c r="CS1" s="26">
        <v>1</v>
      </c>
      <c r="CT1" s="26">
        <v>1</v>
      </c>
      <c r="CU1" s="26">
        <v>1</v>
      </c>
      <c r="CV1" s="26">
        <v>1</v>
      </c>
      <c r="CW1" s="26"/>
      <c r="CX1" s="26">
        <v>1</v>
      </c>
      <c r="CY1" s="26">
        <v>1</v>
      </c>
      <c r="CZ1" s="26">
        <v>1</v>
      </c>
      <c r="DA1" s="26">
        <v>1</v>
      </c>
      <c r="DB1" s="26">
        <v>1</v>
      </c>
      <c r="DC1" s="26">
        <v>1</v>
      </c>
      <c r="DD1" s="26">
        <v>1</v>
      </c>
      <c r="DE1" s="26">
        <v>1</v>
      </c>
      <c r="DF1" s="26">
        <v>1</v>
      </c>
      <c r="DG1" s="26">
        <v>1</v>
      </c>
      <c r="DH1" s="26"/>
      <c r="DI1" s="26">
        <v>1</v>
      </c>
      <c r="DJ1" s="26">
        <v>1</v>
      </c>
      <c r="DK1" s="26">
        <v>1</v>
      </c>
      <c r="DL1" s="26">
        <v>1</v>
      </c>
      <c r="DM1" s="26">
        <v>1</v>
      </c>
      <c r="DN1" s="26">
        <v>1</v>
      </c>
      <c r="DO1" s="26">
        <v>1</v>
      </c>
      <c r="DP1" s="26">
        <v>1</v>
      </c>
      <c r="DQ1" s="26">
        <v>1</v>
      </c>
      <c r="DR1" s="26">
        <v>1</v>
      </c>
      <c r="DS1" s="26"/>
      <c r="DT1" s="26">
        <v>1</v>
      </c>
      <c r="DU1" s="26">
        <v>1</v>
      </c>
      <c r="DV1" s="26">
        <v>1</v>
      </c>
      <c r="DW1" s="26">
        <v>1</v>
      </c>
      <c r="DX1" s="26">
        <v>1</v>
      </c>
      <c r="DY1" s="26">
        <v>1</v>
      </c>
      <c r="DZ1" s="26">
        <v>1</v>
      </c>
      <c r="EA1" s="26">
        <v>1</v>
      </c>
      <c r="EB1" s="26">
        <v>1</v>
      </c>
      <c r="EC1" s="26">
        <v>1</v>
      </c>
      <c r="ED1" s="26"/>
      <c r="EE1" s="26">
        <v>1</v>
      </c>
      <c r="EF1" s="26">
        <v>1</v>
      </c>
      <c r="EG1" s="26">
        <v>1</v>
      </c>
      <c r="EH1" s="26">
        <v>1</v>
      </c>
      <c r="EI1" s="26">
        <v>1</v>
      </c>
      <c r="EJ1" s="26">
        <v>1</v>
      </c>
      <c r="EK1" s="26">
        <v>1</v>
      </c>
      <c r="EL1" s="26">
        <v>1</v>
      </c>
      <c r="EM1" s="26">
        <v>1</v>
      </c>
      <c r="EN1" s="26">
        <v>1</v>
      </c>
      <c r="EO1" s="26"/>
    </row>
    <row r="2" spans="1:145" x14ac:dyDescent="0.15">
      <c r="A2" s="27" t="s">
        <v>58</v>
      </c>
      <c r="B2" s="27">
        <f>COLUMN()-1</f>
        <v>1</v>
      </c>
      <c r="C2" s="27">
        <f t="shared" ref="C2:BS2" si="0">COLUMN()-1</f>
        <v>2</v>
      </c>
      <c r="D2" s="27">
        <f t="shared" si="0"/>
        <v>3</v>
      </c>
      <c r="E2" s="27">
        <f t="shared" si="0"/>
        <v>4</v>
      </c>
      <c r="F2" s="27">
        <f t="shared" si="0"/>
        <v>5</v>
      </c>
      <c r="G2" s="27">
        <f t="shared" si="0"/>
        <v>6</v>
      </c>
      <c r="H2" s="27">
        <f t="shared" si="0"/>
        <v>7</v>
      </c>
      <c r="I2" s="27">
        <f t="shared" si="0"/>
        <v>8</v>
      </c>
      <c r="J2" s="27">
        <f t="shared" si="0"/>
        <v>9</v>
      </c>
      <c r="K2" s="27">
        <f t="shared" si="0"/>
        <v>10</v>
      </c>
      <c r="L2" s="27">
        <f t="shared" si="0"/>
        <v>11</v>
      </c>
      <c r="M2" s="27">
        <f t="shared" si="0"/>
        <v>12</v>
      </c>
      <c r="N2" s="27">
        <f t="shared" si="0"/>
        <v>13</v>
      </c>
      <c r="O2" s="27">
        <f t="shared" si="0"/>
        <v>14</v>
      </c>
      <c r="P2" s="27">
        <f t="shared" si="0"/>
        <v>15</v>
      </c>
      <c r="Q2" s="27">
        <f t="shared" si="0"/>
        <v>16</v>
      </c>
      <c r="R2" s="27">
        <f t="shared" si="0"/>
        <v>17</v>
      </c>
      <c r="S2" s="27">
        <f t="shared" si="0"/>
        <v>18</v>
      </c>
      <c r="T2" s="27">
        <f t="shared" si="0"/>
        <v>19</v>
      </c>
      <c r="U2" s="27">
        <f t="shared" si="0"/>
        <v>20</v>
      </c>
      <c r="V2" s="27">
        <f t="shared" si="0"/>
        <v>21</v>
      </c>
      <c r="W2" s="27">
        <f t="shared" si="0"/>
        <v>22</v>
      </c>
      <c r="X2" s="27">
        <f t="shared" si="0"/>
        <v>23</v>
      </c>
      <c r="Y2" s="27">
        <f t="shared" si="0"/>
        <v>24</v>
      </c>
      <c r="Z2" s="27">
        <f t="shared" si="0"/>
        <v>25</v>
      </c>
      <c r="AA2" s="27">
        <f t="shared" si="0"/>
        <v>26</v>
      </c>
      <c r="AB2" s="27">
        <f t="shared" si="0"/>
        <v>27</v>
      </c>
      <c r="AC2" s="27">
        <f t="shared" si="0"/>
        <v>28</v>
      </c>
      <c r="AD2" s="27">
        <f t="shared" si="0"/>
        <v>29</v>
      </c>
      <c r="AE2" s="27">
        <f t="shared" si="0"/>
        <v>30</v>
      </c>
      <c r="AF2" s="27">
        <f t="shared" si="0"/>
        <v>31</v>
      </c>
      <c r="AG2" s="27">
        <f t="shared" si="0"/>
        <v>32</v>
      </c>
      <c r="AH2" s="27">
        <f t="shared" si="0"/>
        <v>33</v>
      </c>
      <c r="AI2" s="27">
        <f t="shared" si="0"/>
        <v>34</v>
      </c>
      <c r="AJ2" s="27">
        <f t="shared" si="0"/>
        <v>35</v>
      </c>
      <c r="AK2" s="27">
        <f t="shared" si="0"/>
        <v>36</v>
      </c>
      <c r="AL2" s="27">
        <f t="shared" si="0"/>
        <v>37</v>
      </c>
      <c r="AM2" s="27">
        <f t="shared" si="0"/>
        <v>38</v>
      </c>
      <c r="AN2" s="27">
        <f t="shared" si="0"/>
        <v>39</v>
      </c>
      <c r="AO2" s="27">
        <f t="shared" si="0"/>
        <v>40</v>
      </c>
      <c r="AP2" s="27">
        <f t="shared" si="0"/>
        <v>41</v>
      </c>
      <c r="AQ2" s="27">
        <f t="shared" si="0"/>
        <v>42</v>
      </c>
      <c r="AR2" s="27">
        <f t="shared" si="0"/>
        <v>43</v>
      </c>
      <c r="AS2" s="27">
        <f t="shared" si="0"/>
        <v>44</v>
      </c>
      <c r="AT2" s="27">
        <f t="shared" si="0"/>
        <v>45</v>
      </c>
      <c r="AU2" s="27">
        <f t="shared" si="0"/>
        <v>46</v>
      </c>
      <c r="AV2" s="27">
        <f t="shared" si="0"/>
        <v>47</v>
      </c>
      <c r="AW2" s="27">
        <f t="shared" si="0"/>
        <v>48</v>
      </c>
      <c r="AX2" s="27">
        <f t="shared" si="0"/>
        <v>49</v>
      </c>
      <c r="AY2" s="27">
        <f t="shared" si="0"/>
        <v>50</v>
      </c>
      <c r="AZ2" s="27">
        <f t="shared" si="0"/>
        <v>51</v>
      </c>
      <c r="BA2" s="27">
        <f t="shared" si="0"/>
        <v>52</v>
      </c>
      <c r="BB2" s="27">
        <f t="shared" si="0"/>
        <v>53</v>
      </c>
      <c r="BC2" s="27">
        <f t="shared" si="0"/>
        <v>54</v>
      </c>
      <c r="BD2" s="27">
        <f t="shared" si="0"/>
        <v>55</v>
      </c>
      <c r="BE2" s="27">
        <f t="shared" si="0"/>
        <v>56</v>
      </c>
      <c r="BF2" s="27">
        <f t="shared" si="0"/>
        <v>57</v>
      </c>
      <c r="BG2" s="27">
        <f t="shared" si="0"/>
        <v>58</v>
      </c>
      <c r="BH2" s="27">
        <f t="shared" si="0"/>
        <v>59</v>
      </c>
      <c r="BI2" s="27">
        <f t="shared" si="0"/>
        <v>60</v>
      </c>
      <c r="BJ2" s="27">
        <f t="shared" si="0"/>
        <v>61</v>
      </c>
      <c r="BK2" s="27">
        <f t="shared" si="0"/>
        <v>62</v>
      </c>
      <c r="BL2" s="27">
        <f t="shared" si="0"/>
        <v>63</v>
      </c>
      <c r="BM2" s="27">
        <f t="shared" si="0"/>
        <v>64</v>
      </c>
      <c r="BN2" s="27">
        <f t="shared" si="0"/>
        <v>65</v>
      </c>
      <c r="BO2" s="27">
        <f t="shared" si="0"/>
        <v>66</v>
      </c>
      <c r="BP2" s="27">
        <f t="shared" si="0"/>
        <v>67</v>
      </c>
      <c r="BQ2" s="27">
        <f t="shared" si="0"/>
        <v>68</v>
      </c>
      <c r="BR2" s="27">
        <f t="shared" si="0"/>
        <v>69</v>
      </c>
      <c r="BS2" s="27">
        <f t="shared" si="0"/>
        <v>70</v>
      </c>
      <c r="BT2" s="27">
        <f t="shared" ref="BT2:EE2" si="1">COLUMN()-1</f>
        <v>71</v>
      </c>
      <c r="BU2" s="27">
        <f t="shared" si="1"/>
        <v>72</v>
      </c>
      <c r="BV2" s="27">
        <f t="shared" si="1"/>
        <v>73</v>
      </c>
      <c r="BW2" s="27">
        <f t="shared" si="1"/>
        <v>74</v>
      </c>
      <c r="BX2" s="27">
        <f t="shared" si="1"/>
        <v>75</v>
      </c>
      <c r="BY2" s="27">
        <f t="shared" si="1"/>
        <v>76</v>
      </c>
      <c r="BZ2" s="27">
        <f t="shared" si="1"/>
        <v>77</v>
      </c>
      <c r="CA2" s="27">
        <f t="shared" si="1"/>
        <v>78</v>
      </c>
      <c r="CB2" s="27">
        <f t="shared" si="1"/>
        <v>79</v>
      </c>
      <c r="CC2" s="27">
        <f t="shared" si="1"/>
        <v>80</v>
      </c>
      <c r="CD2" s="27">
        <f t="shared" si="1"/>
        <v>81</v>
      </c>
      <c r="CE2" s="27">
        <f t="shared" si="1"/>
        <v>82</v>
      </c>
      <c r="CF2" s="27">
        <f t="shared" si="1"/>
        <v>83</v>
      </c>
      <c r="CG2" s="27">
        <f t="shared" si="1"/>
        <v>84</v>
      </c>
      <c r="CH2" s="27">
        <f t="shared" si="1"/>
        <v>85</v>
      </c>
      <c r="CI2" s="27">
        <f t="shared" si="1"/>
        <v>86</v>
      </c>
      <c r="CJ2" s="27">
        <f t="shared" si="1"/>
        <v>87</v>
      </c>
      <c r="CK2" s="27">
        <f t="shared" si="1"/>
        <v>88</v>
      </c>
      <c r="CL2" s="27">
        <f t="shared" si="1"/>
        <v>89</v>
      </c>
      <c r="CM2" s="27">
        <f t="shared" si="1"/>
        <v>90</v>
      </c>
      <c r="CN2" s="27">
        <f t="shared" si="1"/>
        <v>91</v>
      </c>
      <c r="CO2" s="27">
        <f t="shared" si="1"/>
        <v>92</v>
      </c>
      <c r="CP2" s="27">
        <f t="shared" si="1"/>
        <v>93</v>
      </c>
      <c r="CQ2" s="27">
        <f t="shared" si="1"/>
        <v>94</v>
      </c>
      <c r="CR2" s="27">
        <f t="shared" si="1"/>
        <v>95</v>
      </c>
      <c r="CS2" s="27">
        <f t="shared" si="1"/>
        <v>96</v>
      </c>
      <c r="CT2" s="27">
        <f t="shared" si="1"/>
        <v>97</v>
      </c>
      <c r="CU2" s="27">
        <f t="shared" si="1"/>
        <v>98</v>
      </c>
      <c r="CV2" s="27">
        <f t="shared" si="1"/>
        <v>99</v>
      </c>
      <c r="CW2" s="27">
        <f t="shared" si="1"/>
        <v>100</v>
      </c>
      <c r="CX2" s="27">
        <f t="shared" si="1"/>
        <v>101</v>
      </c>
      <c r="CY2" s="27">
        <f t="shared" si="1"/>
        <v>102</v>
      </c>
      <c r="CZ2" s="27">
        <f t="shared" si="1"/>
        <v>103</v>
      </c>
      <c r="DA2" s="27">
        <f t="shared" si="1"/>
        <v>104</v>
      </c>
      <c r="DB2" s="27">
        <f t="shared" si="1"/>
        <v>105</v>
      </c>
      <c r="DC2" s="27">
        <f t="shared" si="1"/>
        <v>106</v>
      </c>
      <c r="DD2" s="27">
        <f t="shared" si="1"/>
        <v>107</v>
      </c>
      <c r="DE2" s="27">
        <f t="shared" si="1"/>
        <v>108</v>
      </c>
      <c r="DF2" s="27">
        <f t="shared" si="1"/>
        <v>109</v>
      </c>
      <c r="DG2" s="27">
        <f t="shared" si="1"/>
        <v>110</v>
      </c>
      <c r="DH2" s="27">
        <f t="shared" si="1"/>
        <v>111</v>
      </c>
      <c r="DI2" s="27">
        <f t="shared" si="1"/>
        <v>112</v>
      </c>
      <c r="DJ2" s="27">
        <f t="shared" si="1"/>
        <v>113</v>
      </c>
      <c r="DK2" s="27">
        <f t="shared" si="1"/>
        <v>114</v>
      </c>
      <c r="DL2" s="27">
        <f t="shared" si="1"/>
        <v>115</v>
      </c>
      <c r="DM2" s="27">
        <f t="shared" si="1"/>
        <v>116</v>
      </c>
      <c r="DN2" s="27">
        <f t="shared" si="1"/>
        <v>117</v>
      </c>
      <c r="DO2" s="27">
        <f t="shared" si="1"/>
        <v>118</v>
      </c>
      <c r="DP2" s="27">
        <f t="shared" si="1"/>
        <v>119</v>
      </c>
      <c r="DQ2" s="27">
        <f t="shared" si="1"/>
        <v>120</v>
      </c>
      <c r="DR2" s="27">
        <f t="shared" si="1"/>
        <v>121</v>
      </c>
      <c r="DS2" s="27">
        <f t="shared" si="1"/>
        <v>122</v>
      </c>
      <c r="DT2" s="27">
        <f t="shared" si="1"/>
        <v>123</v>
      </c>
      <c r="DU2" s="27">
        <f t="shared" si="1"/>
        <v>124</v>
      </c>
      <c r="DV2" s="27">
        <f t="shared" si="1"/>
        <v>125</v>
      </c>
      <c r="DW2" s="27">
        <f t="shared" si="1"/>
        <v>126</v>
      </c>
      <c r="DX2" s="27">
        <f t="shared" si="1"/>
        <v>127</v>
      </c>
      <c r="DY2" s="27">
        <f t="shared" si="1"/>
        <v>128</v>
      </c>
      <c r="DZ2" s="27">
        <f t="shared" si="1"/>
        <v>129</v>
      </c>
      <c r="EA2" s="27">
        <f t="shared" si="1"/>
        <v>130</v>
      </c>
      <c r="EB2" s="27">
        <f t="shared" si="1"/>
        <v>131</v>
      </c>
      <c r="EC2" s="27">
        <f t="shared" si="1"/>
        <v>132</v>
      </c>
      <c r="ED2" s="27">
        <f t="shared" si="1"/>
        <v>133</v>
      </c>
      <c r="EE2" s="27">
        <f t="shared" si="1"/>
        <v>134</v>
      </c>
      <c r="EF2" s="27">
        <f t="shared" ref="EF2:EO2" si="2">COLUMN()-1</f>
        <v>135</v>
      </c>
      <c r="EG2" s="27">
        <f t="shared" si="2"/>
        <v>136</v>
      </c>
      <c r="EH2" s="27">
        <f t="shared" si="2"/>
        <v>137</v>
      </c>
      <c r="EI2" s="27">
        <f t="shared" si="2"/>
        <v>138</v>
      </c>
      <c r="EJ2" s="27">
        <f t="shared" si="2"/>
        <v>139</v>
      </c>
      <c r="EK2" s="27">
        <f t="shared" si="2"/>
        <v>140</v>
      </c>
      <c r="EL2" s="27">
        <f t="shared" si="2"/>
        <v>141</v>
      </c>
      <c r="EM2" s="27">
        <f t="shared" si="2"/>
        <v>142</v>
      </c>
      <c r="EN2" s="27">
        <f t="shared" si="2"/>
        <v>143</v>
      </c>
      <c r="EO2" s="27">
        <f t="shared" si="2"/>
        <v>144</v>
      </c>
    </row>
    <row r="3" spans="1:145" x14ac:dyDescent="0.15">
      <c r="A3" s="27" t="s">
        <v>59</v>
      </c>
      <c r="B3" s="28" t="s">
        <v>60</v>
      </c>
      <c r="C3" s="28" t="s">
        <v>61</v>
      </c>
      <c r="D3" s="28" t="s">
        <v>62</v>
      </c>
      <c r="E3" s="28" t="s">
        <v>63</v>
      </c>
      <c r="F3" s="28" t="s">
        <v>64</v>
      </c>
      <c r="G3" s="28" t="s">
        <v>65</v>
      </c>
      <c r="H3" s="82" t="s">
        <v>66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4"/>
      <c r="Y3" s="88" t="s">
        <v>67</v>
      </c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 t="s">
        <v>68</v>
      </c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</row>
    <row r="4" spans="1:145" x14ac:dyDescent="0.15">
      <c r="A4" s="27" t="s">
        <v>69</v>
      </c>
      <c r="B4" s="29"/>
      <c r="C4" s="29"/>
      <c r="D4" s="29"/>
      <c r="E4" s="29"/>
      <c r="F4" s="29"/>
      <c r="G4" s="29"/>
      <c r="H4" s="85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7"/>
      <c r="Y4" s="81" t="s">
        <v>70</v>
      </c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 t="s">
        <v>71</v>
      </c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 t="s">
        <v>72</v>
      </c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 t="s">
        <v>73</v>
      </c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 t="s">
        <v>74</v>
      </c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 t="s">
        <v>75</v>
      </c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 t="s">
        <v>76</v>
      </c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 t="s">
        <v>77</v>
      </c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 t="s">
        <v>78</v>
      </c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 t="s">
        <v>79</v>
      </c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 t="s">
        <v>80</v>
      </c>
      <c r="EF4" s="81"/>
      <c r="EG4" s="81"/>
      <c r="EH4" s="81"/>
      <c r="EI4" s="81"/>
      <c r="EJ4" s="81"/>
      <c r="EK4" s="81"/>
      <c r="EL4" s="81"/>
      <c r="EM4" s="81"/>
      <c r="EN4" s="81"/>
      <c r="EO4" s="81"/>
    </row>
    <row r="5" spans="1:145" x14ac:dyDescent="0.15">
      <c r="A5" s="27" t="s">
        <v>81</v>
      </c>
      <c r="B5" s="30"/>
      <c r="C5" s="30"/>
      <c r="D5" s="30"/>
      <c r="E5" s="30"/>
      <c r="F5" s="30"/>
      <c r="G5" s="30"/>
      <c r="H5" s="31" t="s">
        <v>82</v>
      </c>
      <c r="I5" s="31" t="s">
        <v>83</v>
      </c>
      <c r="J5" s="31" t="s">
        <v>84</v>
      </c>
      <c r="K5" s="31" t="s">
        <v>85</v>
      </c>
      <c r="L5" s="31" t="s">
        <v>86</v>
      </c>
      <c r="M5" s="31" t="s">
        <v>5</v>
      </c>
      <c r="N5" s="31" t="s">
        <v>87</v>
      </c>
      <c r="O5" s="31" t="s">
        <v>88</v>
      </c>
      <c r="P5" s="31" t="s">
        <v>89</v>
      </c>
      <c r="Q5" s="31" t="s">
        <v>90</v>
      </c>
      <c r="R5" s="31" t="s">
        <v>91</v>
      </c>
      <c r="S5" s="31" t="s">
        <v>92</v>
      </c>
      <c r="T5" s="31" t="s">
        <v>93</v>
      </c>
      <c r="U5" s="31" t="s">
        <v>94</v>
      </c>
      <c r="V5" s="31" t="s">
        <v>95</v>
      </c>
      <c r="W5" s="31" t="s">
        <v>96</v>
      </c>
      <c r="X5" s="31" t="s">
        <v>97</v>
      </c>
      <c r="Y5" s="31" t="s">
        <v>98</v>
      </c>
      <c r="Z5" s="31" t="s">
        <v>99</v>
      </c>
      <c r="AA5" s="31" t="s">
        <v>100</v>
      </c>
      <c r="AB5" s="31" t="s">
        <v>101</v>
      </c>
      <c r="AC5" s="31" t="s">
        <v>102</v>
      </c>
      <c r="AD5" s="31" t="s">
        <v>103</v>
      </c>
      <c r="AE5" s="31" t="s">
        <v>104</v>
      </c>
      <c r="AF5" s="31" t="s">
        <v>105</v>
      </c>
      <c r="AG5" s="31" t="s">
        <v>106</v>
      </c>
      <c r="AH5" s="31" t="s">
        <v>107</v>
      </c>
      <c r="AI5" s="31" t="s">
        <v>43</v>
      </c>
      <c r="AJ5" s="31" t="s">
        <v>98</v>
      </c>
      <c r="AK5" s="31" t="s">
        <v>99</v>
      </c>
      <c r="AL5" s="31" t="s">
        <v>100</v>
      </c>
      <c r="AM5" s="31" t="s">
        <v>101</v>
      </c>
      <c r="AN5" s="31" t="s">
        <v>102</v>
      </c>
      <c r="AO5" s="31" t="s">
        <v>103</v>
      </c>
      <c r="AP5" s="31" t="s">
        <v>104</v>
      </c>
      <c r="AQ5" s="31" t="s">
        <v>105</v>
      </c>
      <c r="AR5" s="31" t="s">
        <v>106</v>
      </c>
      <c r="AS5" s="31" t="s">
        <v>107</v>
      </c>
      <c r="AT5" s="31" t="s">
        <v>108</v>
      </c>
      <c r="AU5" s="31" t="s">
        <v>98</v>
      </c>
      <c r="AV5" s="31" t="s">
        <v>99</v>
      </c>
      <c r="AW5" s="31" t="s">
        <v>100</v>
      </c>
      <c r="AX5" s="31" t="s">
        <v>101</v>
      </c>
      <c r="AY5" s="31" t="s">
        <v>102</v>
      </c>
      <c r="AZ5" s="31" t="s">
        <v>103</v>
      </c>
      <c r="BA5" s="31" t="s">
        <v>104</v>
      </c>
      <c r="BB5" s="31" t="s">
        <v>105</v>
      </c>
      <c r="BC5" s="31" t="s">
        <v>106</v>
      </c>
      <c r="BD5" s="31" t="s">
        <v>107</v>
      </c>
      <c r="BE5" s="31" t="s">
        <v>108</v>
      </c>
      <c r="BF5" s="31" t="s">
        <v>98</v>
      </c>
      <c r="BG5" s="31" t="s">
        <v>99</v>
      </c>
      <c r="BH5" s="31" t="s">
        <v>100</v>
      </c>
      <c r="BI5" s="31" t="s">
        <v>101</v>
      </c>
      <c r="BJ5" s="31" t="s">
        <v>102</v>
      </c>
      <c r="BK5" s="31" t="s">
        <v>103</v>
      </c>
      <c r="BL5" s="31" t="s">
        <v>104</v>
      </c>
      <c r="BM5" s="31" t="s">
        <v>105</v>
      </c>
      <c r="BN5" s="31" t="s">
        <v>106</v>
      </c>
      <c r="BO5" s="31" t="s">
        <v>107</v>
      </c>
      <c r="BP5" s="31" t="s">
        <v>108</v>
      </c>
      <c r="BQ5" s="31" t="s">
        <v>98</v>
      </c>
      <c r="BR5" s="31" t="s">
        <v>99</v>
      </c>
      <c r="BS5" s="31" t="s">
        <v>100</v>
      </c>
      <c r="BT5" s="31" t="s">
        <v>101</v>
      </c>
      <c r="BU5" s="31" t="s">
        <v>102</v>
      </c>
      <c r="BV5" s="31" t="s">
        <v>103</v>
      </c>
      <c r="BW5" s="31" t="s">
        <v>104</v>
      </c>
      <c r="BX5" s="31" t="s">
        <v>105</v>
      </c>
      <c r="BY5" s="31" t="s">
        <v>106</v>
      </c>
      <c r="BZ5" s="31" t="s">
        <v>107</v>
      </c>
      <c r="CA5" s="31" t="s">
        <v>108</v>
      </c>
      <c r="CB5" s="31" t="s">
        <v>98</v>
      </c>
      <c r="CC5" s="31" t="s">
        <v>99</v>
      </c>
      <c r="CD5" s="31" t="s">
        <v>100</v>
      </c>
      <c r="CE5" s="31" t="s">
        <v>101</v>
      </c>
      <c r="CF5" s="31" t="s">
        <v>102</v>
      </c>
      <c r="CG5" s="31" t="s">
        <v>103</v>
      </c>
      <c r="CH5" s="31" t="s">
        <v>104</v>
      </c>
      <c r="CI5" s="31" t="s">
        <v>105</v>
      </c>
      <c r="CJ5" s="31" t="s">
        <v>106</v>
      </c>
      <c r="CK5" s="31" t="s">
        <v>107</v>
      </c>
      <c r="CL5" s="31" t="s">
        <v>108</v>
      </c>
      <c r="CM5" s="31" t="s">
        <v>98</v>
      </c>
      <c r="CN5" s="31" t="s">
        <v>99</v>
      </c>
      <c r="CO5" s="31" t="s">
        <v>100</v>
      </c>
      <c r="CP5" s="31" t="s">
        <v>101</v>
      </c>
      <c r="CQ5" s="31" t="s">
        <v>102</v>
      </c>
      <c r="CR5" s="31" t="s">
        <v>103</v>
      </c>
      <c r="CS5" s="31" t="s">
        <v>104</v>
      </c>
      <c r="CT5" s="31" t="s">
        <v>105</v>
      </c>
      <c r="CU5" s="31" t="s">
        <v>106</v>
      </c>
      <c r="CV5" s="31" t="s">
        <v>107</v>
      </c>
      <c r="CW5" s="31" t="s">
        <v>108</v>
      </c>
      <c r="CX5" s="31" t="s">
        <v>98</v>
      </c>
      <c r="CY5" s="31" t="s">
        <v>99</v>
      </c>
      <c r="CZ5" s="31" t="s">
        <v>100</v>
      </c>
      <c r="DA5" s="31" t="s">
        <v>101</v>
      </c>
      <c r="DB5" s="31" t="s">
        <v>102</v>
      </c>
      <c r="DC5" s="31" t="s">
        <v>103</v>
      </c>
      <c r="DD5" s="31" t="s">
        <v>104</v>
      </c>
      <c r="DE5" s="31" t="s">
        <v>105</v>
      </c>
      <c r="DF5" s="31" t="s">
        <v>106</v>
      </c>
      <c r="DG5" s="31" t="s">
        <v>107</v>
      </c>
      <c r="DH5" s="31" t="s">
        <v>108</v>
      </c>
      <c r="DI5" s="31" t="s">
        <v>98</v>
      </c>
      <c r="DJ5" s="31" t="s">
        <v>99</v>
      </c>
      <c r="DK5" s="31" t="s">
        <v>100</v>
      </c>
      <c r="DL5" s="31" t="s">
        <v>101</v>
      </c>
      <c r="DM5" s="31" t="s">
        <v>102</v>
      </c>
      <c r="DN5" s="31" t="s">
        <v>103</v>
      </c>
      <c r="DO5" s="31" t="s">
        <v>104</v>
      </c>
      <c r="DP5" s="31" t="s">
        <v>105</v>
      </c>
      <c r="DQ5" s="31" t="s">
        <v>106</v>
      </c>
      <c r="DR5" s="31" t="s">
        <v>107</v>
      </c>
      <c r="DS5" s="31" t="s">
        <v>108</v>
      </c>
      <c r="DT5" s="31" t="s">
        <v>98</v>
      </c>
      <c r="DU5" s="31" t="s">
        <v>99</v>
      </c>
      <c r="DV5" s="31" t="s">
        <v>100</v>
      </c>
      <c r="DW5" s="31" t="s">
        <v>101</v>
      </c>
      <c r="DX5" s="31" t="s">
        <v>102</v>
      </c>
      <c r="DY5" s="31" t="s">
        <v>103</v>
      </c>
      <c r="DZ5" s="31" t="s">
        <v>104</v>
      </c>
      <c r="EA5" s="31" t="s">
        <v>105</v>
      </c>
      <c r="EB5" s="31" t="s">
        <v>106</v>
      </c>
      <c r="EC5" s="31" t="s">
        <v>107</v>
      </c>
      <c r="ED5" s="31" t="s">
        <v>108</v>
      </c>
      <c r="EE5" s="31" t="s">
        <v>98</v>
      </c>
      <c r="EF5" s="31" t="s">
        <v>99</v>
      </c>
      <c r="EG5" s="31" t="s">
        <v>100</v>
      </c>
      <c r="EH5" s="31" t="s">
        <v>101</v>
      </c>
      <c r="EI5" s="31" t="s">
        <v>102</v>
      </c>
      <c r="EJ5" s="31" t="s">
        <v>103</v>
      </c>
      <c r="EK5" s="31" t="s">
        <v>104</v>
      </c>
      <c r="EL5" s="31" t="s">
        <v>105</v>
      </c>
      <c r="EM5" s="31" t="s">
        <v>106</v>
      </c>
      <c r="EN5" s="31" t="s">
        <v>107</v>
      </c>
      <c r="EO5" s="31" t="s">
        <v>108</v>
      </c>
    </row>
    <row r="6" spans="1:145" s="35" customFormat="1" x14ac:dyDescent="0.15">
      <c r="A6" s="27" t="s">
        <v>109</v>
      </c>
      <c r="B6" s="32">
        <f>B7</f>
        <v>2017</v>
      </c>
      <c r="C6" s="32">
        <f t="shared" ref="C6:X6" si="3">C7</f>
        <v>342092</v>
      </c>
      <c r="D6" s="32">
        <f t="shared" si="3"/>
        <v>47</v>
      </c>
      <c r="E6" s="32">
        <f t="shared" si="3"/>
        <v>17</v>
      </c>
      <c r="F6" s="32">
        <f t="shared" si="3"/>
        <v>4</v>
      </c>
      <c r="G6" s="32">
        <f t="shared" si="3"/>
        <v>0</v>
      </c>
      <c r="H6" s="32" t="str">
        <f t="shared" si="3"/>
        <v>広島県　三次市</v>
      </c>
      <c r="I6" s="32" t="str">
        <f t="shared" si="3"/>
        <v>法非適用</v>
      </c>
      <c r="J6" s="32" t="str">
        <f t="shared" si="3"/>
        <v>下水道事業</v>
      </c>
      <c r="K6" s="32" t="str">
        <f t="shared" si="3"/>
        <v>特定環境保全公共下水道</v>
      </c>
      <c r="L6" s="32" t="str">
        <f t="shared" si="3"/>
        <v>D2</v>
      </c>
      <c r="M6" s="32" t="str">
        <f t="shared" si="3"/>
        <v>非設置</v>
      </c>
      <c r="N6" s="33" t="str">
        <f t="shared" si="3"/>
        <v>-</v>
      </c>
      <c r="O6" s="33" t="str">
        <f t="shared" si="3"/>
        <v>該当数値なし</v>
      </c>
      <c r="P6" s="33">
        <f t="shared" si="3"/>
        <v>7.1</v>
      </c>
      <c r="Q6" s="33">
        <f t="shared" si="3"/>
        <v>100</v>
      </c>
      <c r="R6" s="33">
        <f t="shared" si="3"/>
        <v>2937</v>
      </c>
      <c r="S6" s="33">
        <f t="shared" si="3"/>
        <v>53204</v>
      </c>
      <c r="T6" s="33">
        <f t="shared" si="3"/>
        <v>778.14</v>
      </c>
      <c r="U6" s="33">
        <f t="shared" si="3"/>
        <v>68.37</v>
      </c>
      <c r="V6" s="33">
        <f t="shared" si="3"/>
        <v>3748</v>
      </c>
      <c r="W6" s="33">
        <f t="shared" si="3"/>
        <v>2.93</v>
      </c>
      <c r="X6" s="33">
        <f t="shared" si="3"/>
        <v>1279.18</v>
      </c>
      <c r="Y6" s="34">
        <f>IF(Y7="",NA(),Y7)</f>
        <v>66.41</v>
      </c>
      <c r="Z6" s="34">
        <f t="shared" ref="Z6:AH6" si="4">IF(Z7="",NA(),Z7)</f>
        <v>79.400000000000006</v>
      </c>
      <c r="AA6" s="34">
        <f t="shared" si="4"/>
        <v>73.7</v>
      </c>
      <c r="AB6" s="34">
        <f t="shared" si="4"/>
        <v>77.47</v>
      </c>
      <c r="AC6" s="34">
        <f t="shared" si="4"/>
        <v>76.319999999999993</v>
      </c>
      <c r="AD6" s="33" t="e">
        <f t="shared" si="4"/>
        <v>#N/A</v>
      </c>
      <c r="AE6" s="33" t="e">
        <f t="shared" si="4"/>
        <v>#N/A</v>
      </c>
      <c r="AF6" s="33" t="e">
        <f t="shared" si="4"/>
        <v>#N/A</v>
      </c>
      <c r="AG6" s="33" t="e">
        <f t="shared" si="4"/>
        <v>#N/A</v>
      </c>
      <c r="AH6" s="33" t="e">
        <f t="shared" si="4"/>
        <v>#N/A</v>
      </c>
      <c r="AI6" s="33" t="str">
        <f>IF(AI7="","",IF(AI7="-","【-】","【"&amp;SUBSTITUTE(TEXT(AI7,"#,##0.00"),"-","△")&amp;"】"))</f>
        <v/>
      </c>
      <c r="AJ6" s="33" t="e">
        <f>IF(AJ7="",NA(),AJ7)</f>
        <v>#N/A</v>
      </c>
      <c r="AK6" s="33" t="e">
        <f t="shared" ref="AK6:AS6" si="5">IF(AK7="",NA(),AK7)</f>
        <v>#N/A</v>
      </c>
      <c r="AL6" s="33" t="e">
        <f t="shared" si="5"/>
        <v>#N/A</v>
      </c>
      <c r="AM6" s="33" t="e">
        <f t="shared" si="5"/>
        <v>#N/A</v>
      </c>
      <c r="AN6" s="33" t="e">
        <f t="shared" si="5"/>
        <v>#N/A</v>
      </c>
      <c r="AO6" s="33" t="e">
        <f t="shared" si="5"/>
        <v>#N/A</v>
      </c>
      <c r="AP6" s="33" t="e">
        <f t="shared" si="5"/>
        <v>#N/A</v>
      </c>
      <c r="AQ6" s="33" t="e">
        <f t="shared" si="5"/>
        <v>#N/A</v>
      </c>
      <c r="AR6" s="33" t="e">
        <f t="shared" si="5"/>
        <v>#N/A</v>
      </c>
      <c r="AS6" s="33" t="e">
        <f t="shared" si="5"/>
        <v>#N/A</v>
      </c>
      <c r="AT6" s="33" t="str">
        <f>IF(AT7="","",IF(AT7="-","【-】","【"&amp;SUBSTITUTE(TEXT(AT7,"#,##0.00"),"-","△")&amp;"】"))</f>
        <v/>
      </c>
      <c r="AU6" s="33" t="e">
        <f>IF(AU7="",NA(),AU7)</f>
        <v>#N/A</v>
      </c>
      <c r="AV6" s="33" t="e">
        <f t="shared" ref="AV6:BD6" si="6">IF(AV7="",NA(),AV7)</f>
        <v>#N/A</v>
      </c>
      <c r="AW6" s="33" t="e">
        <f t="shared" si="6"/>
        <v>#N/A</v>
      </c>
      <c r="AX6" s="33" t="e">
        <f t="shared" si="6"/>
        <v>#N/A</v>
      </c>
      <c r="AY6" s="33" t="e">
        <f t="shared" si="6"/>
        <v>#N/A</v>
      </c>
      <c r="AZ6" s="33" t="e">
        <f t="shared" si="6"/>
        <v>#N/A</v>
      </c>
      <c r="BA6" s="33" t="e">
        <f t="shared" si="6"/>
        <v>#N/A</v>
      </c>
      <c r="BB6" s="33" t="e">
        <f t="shared" si="6"/>
        <v>#N/A</v>
      </c>
      <c r="BC6" s="33" t="e">
        <f t="shared" si="6"/>
        <v>#N/A</v>
      </c>
      <c r="BD6" s="33" t="e">
        <f t="shared" si="6"/>
        <v>#N/A</v>
      </c>
      <c r="BE6" s="33" t="str">
        <f>IF(BE7="","",IF(BE7="-","【-】","【"&amp;SUBSTITUTE(TEXT(BE7,"#,##0.00"),"-","△")&amp;"】"))</f>
        <v/>
      </c>
      <c r="BF6" s="34">
        <f>IF(BF7="",NA(),BF7)</f>
        <v>1047.19</v>
      </c>
      <c r="BG6" s="34">
        <f t="shared" ref="BG6:BO6" si="7">IF(BG7="",NA(),BG7)</f>
        <v>9.17</v>
      </c>
      <c r="BH6" s="34">
        <f t="shared" si="7"/>
        <v>10.33</v>
      </c>
      <c r="BI6" s="34">
        <f t="shared" si="7"/>
        <v>11.53</v>
      </c>
      <c r="BJ6" s="33">
        <f t="shared" si="7"/>
        <v>0</v>
      </c>
      <c r="BK6" s="34">
        <f t="shared" si="7"/>
        <v>1569.13</v>
      </c>
      <c r="BL6" s="34">
        <f t="shared" si="7"/>
        <v>1436</v>
      </c>
      <c r="BM6" s="34">
        <f t="shared" si="7"/>
        <v>1434.89</v>
      </c>
      <c r="BN6" s="34">
        <f t="shared" si="7"/>
        <v>1298.9100000000001</v>
      </c>
      <c r="BO6" s="34">
        <f t="shared" si="7"/>
        <v>1243.71</v>
      </c>
      <c r="BP6" s="33" t="str">
        <f>IF(BP7="","",IF(BP7="-","【-】","【"&amp;SUBSTITUTE(TEXT(BP7,"#,##0.00"),"-","△")&amp;"】"))</f>
        <v>【1,225.44】</v>
      </c>
      <c r="BQ6" s="34">
        <f>IF(BQ7="",NA(),BQ7)</f>
        <v>41.28</v>
      </c>
      <c r="BR6" s="34">
        <f t="shared" ref="BR6:BZ6" si="8">IF(BR7="",NA(),BR7)</f>
        <v>62.56</v>
      </c>
      <c r="BS6" s="34">
        <f t="shared" si="8"/>
        <v>54.58</v>
      </c>
      <c r="BT6" s="34">
        <f t="shared" si="8"/>
        <v>58.29</v>
      </c>
      <c r="BU6" s="34">
        <f t="shared" si="8"/>
        <v>53.39</v>
      </c>
      <c r="BV6" s="34">
        <f t="shared" si="8"/>
        <v>64.63</v>
      </c>
      <c r="BW6" s="34">
        <f t="shared" si="8"/>
        <v>66.56</v>
      </c>
      <c r="BX6" s="34">
        <f t="shared" si="8"/>
        <v>66.22</v>
      </c>
      <c r="BY6" s="34">
        <f t="shared" si="8"/>
        <v>69.87</v>
      </c>
      <c r="BZ6" s="34">
        <f t="shared" si="8"/>
        <v>74.3</v>
      </c>
      <c r="CA6" s="33" t="str">
        <f>IF(CA7="","",IF(CA7="-","【-】","【"&amp;SUBSTITUTE(TEXT(CA7,"#,##0.00"),"-","△")&amp;"】"))</f>
        <v>【75.58】</v>
      </c>
      <c r="CB6" s="34">
        <f>IF(CB7="",NA(),CB7)</f>
        <v>482.78</v>
      </c>
      <c r="CC6" s="34">
        <f t="shared" ref="CC6:CK6" si="9">IF(CC7="",NA(),CC7)</f>
        <v>376.08</v>
      </c>
      <c r="CD6" s="34">
        <f t="shared" si="9"/>
        <v>419.49</v>
      </c>
      <c r="CE6" s="34">
        <f t="shared" si="9"/>
        <v>392.01</v>
      </c>
      <c r="CF6" s="34">
        <f t="shared" si="9"/>
        <v>465.03</v>
      </c>
      <c r="CG6" s="34">
        <f t="shared" si="9"/>
        <v>245.75</v>
      </c>
      <c r="CH6" s="34">
        <f t="shared" si="9"/>
        <v>244.29</v>
      </c>
      <c r="CI6" s="34">
        <f t="shared" si="9"/>
        <v>246.72</v>
      </c>
      <c r="CJ6" s="34">
        <f t="shared" si="9"/>
        <v>234.96</v>
      </c>
      <c r="CK6" s="34">
        <f t="shared" si="9"/>
        <v>221.81</v>
      </c>
      <c r="CL6" s="33" t="str">
        <f>IF(CL7="","",IF(CL7="-","【-】","【"&amp;SUBSTITUTE(TEXT(CL7,"#,##0.00"),"-","△")&amp;"】"))</f>
        <v>【215.23】</v>
      </c>
      <c r="CM6" s="34">
        <f>IF(CM7="",NA(),CM7)</f>
        <v>43</v>
      </c>
      <c r="CN6" s="34">
        <f t="shared" ref="CN6:CV6" si="10">IF(CN7="",NA(),CN7)</f>
        <v>42.02</v>
      </c>
      <c r="CO6" s="34">
        <f t="shared" si="10"/>
        <v>39.979999999999997</v>
      </c>
      <c r="CP6" s="34">
        <f t="shared" si="10"/>
        <v>39.92</v>
      </c>
      <c r="CQ6" s="34">
        <f t="shared" si="10"/>
        <v>42.1</v>
      </c>
      <c r="CR6" s="34">
        <f t="shared" si="10"/>
        <v>43.65</v>
      </c>
      <c r="CS6" s="34">
        <f t="shared" si="10"/>
        <v>43.58</v>
      </c>
      <c r="CT6" s="34">
        <f t="shared" si="10"/>
        <v>41.35</v>
      </c>
      <c r="CU6" s="34">
        <f t="shared" si="10"/>
        <v>42.9</v>
      </c>
      <c r="CV6" s="34">
        <f t="shared" si="10"/>
        <v>43.36</v>
      </c>
      <c r="CW6" s="33" t="str">
        <f>IF(CW7="","",IF(CW7="-","【-】","【"&amp;SUBSTITUTE(TEXT(CW7,"#,##0.00"),"-","△")&amp;"】"))</f>
        <v>【42.66】</v>
      </c>
      <c r="CX6" s="34">
        <f>IF(CX7="",NA(),CX7)</f>
        <v>70.91</v>
      </c>
      <c r="CY6" s="34">
        <f t="shared" ref="CY6:DG6" si="11">IF(CY7="",NA(),CY7)</f>
        <v>72.47</v>
      </c>
      <c r="CZ6" s="34">
        <f t="shared" si="11"/>
        <v>77.44</v>
      </c>
      <c r="DA6" s="34">
        <f t="shared" si="11"/>
        <v>77.349999999999994</v>
      </c>
      <c r="DB6" s="34">
        <f t="shared" si="11"/>
        <v>79.59</v>
      </c>
      <c r="DC6" s="34">
        <f t="shared" si="11"/>
        <v>82.2</v>
      </c>
      <c r="DD6" s="34">
        <f t="shared" si="11"/>
        <v>82.35</v>
      </c>
      <c r="DE6" s="34">
        <f t="shared" si="11"/>
        <v>82.9</v>
      </c>
      <c r="DF6" s="34">
        <f t="shared" si="11"/>
        <v>83.5</v>
      </c>
      <c r="DG6" s="34">
        <f t="shared" si="11"/>
        <v>83.06</v>
      </c>
      <c r="DH6" s="33" t="str">
        <f>IF(DH7="","",IF(DH7="-","【-】","【"&amp;SUBSTITUTE(TEXT(DH7,"#,##0.00"),"-","△")&amp;"】"))</f>
        <v>【82.67】</v>
      </c>
      <c r="DI6" s="33" t="e">
        <f>IF(DI7="",NA(),DI7)</f>
        <v>#N/A</v>
      </c>
      <c r="DJ6" s="33" t="e">
        <f t="shared" ref="DJ6:DR6" si="12">IF(DJ7="",NA(),DJ7)</f>
        <v>#N/A</v>
      </c>
      <c r="DK6" s="33" t="e">
        <f t="shared" si="12"/>
        <v>#N/A</v>
      </c>
      <c r="DL6" s="33" t="e">
        <f t="shared" si="12"/>
        <v>#N/A</v>
      </c>
      <c r="DM6" s="33" t="e">
        <f t="shared" si="12"/>
        <v>#N/A</v>
      </c>
      <c r="DN6" s="33" t="e">
        <f t="shared" si="12"/>
        <v>#N/A</v>
      </c>
      <c r="DO6" s="33" t="e">
        <f t="shared" si="12"/>
        <v>#N/A</v>
      </c>
      <c r="DP6" s="33" t="e">
        <f t="shared" si="12"/>
        <v>#N/A</v>
      </c>
      <c r="DQ6" s="33" t="e">
        <f t="shared" si="12"/>
        <v>#N/A</v>
      </c>
      <c r="DR6" s="33" t="e">
        <f t="shared" si="12"/>
        <v>#N/A</v>
      </c>
      <c r="DS6" s="33" t="str">
        <f>IF(DS7="","",IF(DS7="-","【-】","【"&amp;SUBSTITUTE(TEXT(DS7,"#,##0.00"),"-","△")&amp;"】"))</f>
        <v/>
      </c>
      <c r="DT6" s="33" t="e">
        <f>IF(DT7="",NA(),DT7)</f>
        <v>#N/A</v>
      </c>
      <c r="DU6" s="33" t="e">
        <f t="shared" ref="DU6:EC6" si="13">IF(DU7="",NA(),DU7)</f>
        <v>#N/A</v>
      </c>
      <c r="DV6" s="33" t="e">
        <f t="shared" si="13"/>
        <v>#N/A</v>
      </c>
      <c r="DW6" s="33" t="e">
        <f t="shared" si="13"/>
        <v>#N/A</v>
      </c>
      <c r="DX6" s="33" t="e">
        <f t="shared" si="13"/>
        <v>#N/A</v>
      </c>
      <c r="DY6" s="33" t="e">
        <f t="shared" si="13"/>
        <v>#N/A</v>
      </c>
      <c r="DZ6" s="33" t="e">
        <f t="shared" si="13"/>
        <v>#N/A</v>
      </c>
      <c r="EA6" s="33" t="e">
        <f t="shared" si="13"/>
        <v>#N/A</v>
      </c>
      <c r="EB6" s="33" t="e">
        <f t="shared" si="13"/>
        <v>#N/A</v>
      </c>
      <c r="EC6" s="33" t="e">
        <f t="shared" si="13"/>
        <v>#N/A</v>
      </c>
      <c r="ED6" s="33" t="str">
        <f>IF(ED7="","",IF(ED7="-","【-】","【"&amp;SUBSTITUTE(TEXT(ED7,"#,##0.00"),"-","△")&amp;"】"))</f>
        <v/>
      </c>
      <c r="EE6" s="33">
        <f>IF(EE7="",NA(),EE7)</f>
        <v>0</v>
      </c>
      <c r="EF6" s="33">
        <f t="shared" ref="EF6:EN6" si="14">IF(EF7="",NA(),EF7)</f>
        <v>0</v>
      </c>
      <c r="EG6" s="33">
        <f t="shared" si="14"/>
        <v>0</v>
      </c>
      <c r="EH6" s="33">
        <f t="shared" si="14"/>
        <v>0</v>
      </c>
      <c r="EI6" s="33">
        <f t="shared" si="14"/>
        <v>0</v>
      </c>
      <c r="EJ6" s="34">
        <f t="shared" si="14"/>
        <v>0.05</v>
      </c>
      <c r="EK6" s="34">
        <f t="shared" si="14"/>
        <v>0.04</v>
      </c>
      <c r="EL6" s="34">
        <f t="shared" si="14"/>
        <v>7.0000000000000007E-2</v>
      </c>
      <c r="EM6" s="34">
        <f t="shared" si="14"/>
        <v>0.09</v>
      </c>
      <c r="EN6" s="34">
        <f t="shared" si="14"/>
        <v>0.09</v>
      </c>
      <c r="EO6" s="33" t="str">
        <f>IF(EO7="","",IF(EO7="-","【-】","【"&amp;SUBSTITUTE(TEXT(EO7,"#,##0.00"),"-","△")&amp;"】"))</f>
        <v>【0.10】</v>
      </c>
    </row>
    <row r="7" spans="1:145" s="35" customFormat="1" x14ac:dyDescent="0.15">
      <c r="A7" s="27"/>
      <c r="B7" s="36">
        <v>2017</v>
      </c>
      <c r="C7" s="36">
        <v>342092</v>
      </c>
      <c r="D7" s="36">
        <v>47</v>
      </c>
      <c r="E7" s="36">
        <v>17</v>
      </c>
      <c r="F7" s="36">
        <v>4</v>
      </c>
      <c r="G7" s="36">
        <v>0</v>
      </c>
      <c r="H7" s="36" t="s">
        <v>110</v>
      </c>
      <c r="I7" s="36" t="s">
        <v>111</v>
      </c>
      <c r="J7" s="36" t="s">
        <v>112</v>
      </c>
      <c r="K7" s="36" t="s">
        <v>113</v>
      </c>
      <c r="L7" s="36" t="s">
        <v>114</v>
      </c>
      <c r="M7" s="36" t="s">
        <v>115</v>
      </c>
      <c r="N7" s="37" t="s">
        <v>116</v>
      </c>
      <c r="O7" s="37" t="s">
        <v>117</v>
      </c>
      <c r="P7" s="37">
        <v>7.1</v>
      </c>
      <c r="Q7" s="37">
        <v>100</v>
      </c>
      <c r="R7" s="37">
        <v>2937</v>
      </c>
      <c r="S7" s="37">
        <v>53204</v>
      </c>
      <c r="T7" s="37">
        <v>778.14</v>
      </c>
      <c r="U7" s="37">
        <v>68.37</v>
      </c>
      <c r="V7" s="37">
        <v>3748</v>
      </c>
      <c r="W7" s="37">
        <v>2.93</v>
      </c>
      <c r="X7" s="37">
        <v>1279.18</v>
      </c>
      <c r="Y7" s="37">
        <v>66.41</v>
      </c>
      <c r="Z7" s="37">
        <v>79.400000000000006</v>
      </c>
      <c r="AA7" s="37">
        <v>73.7</v>
      </c>
      <c r="AB7" s="37">
        <v>77.47</v>
      </c>
      <c r="AC7" s="37">
        <v>76.319999999999993</v>
      </c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>
        <v>1047.19</v>
      </c>
      <c r="BG7" s="37">
        <v>9.17</v>
      </c>
      <c r="BH7" s="37">
        <v>10.33</v>
      </c>
      <c r="BI7" s="37">
        <v>11.53</v>
      </c>
      <c r="BJ7" s="37">
        <v>0</v>
      </c>
      <c r="BK7" s="37">
        <v>1569.13</v>
      </c>
      <c r="BL7" s="37">
        <v>1436</v>
      </c>
      <c r="BM7" s="37">
        <v>1434.89</v>
      </c>
      <c r="BN7" s="37">
        <v>1298.9100000000001</v>
      </c>
      <c r="BO7" s="37">
        <v>1243.71</v>
      </c>
      <c r="BP7" s="37">
        <v>1225.44</v>
      </c>
      <c r="BQ7" s="37">
        <v>41.28</v>
      </c>
      <c r="BR7" s="37">
        <v>62.56</v>
      </c>
      <c r="BS7" s="37">
        <v>54.58</v>
      </c>
      <c r="BT7" s="37">
        <v>58.29</v>
      </c>
      <c r="BU7" s="37">
        <v>53.39</v>
      </c>
      <c r="BV7" s="37">
        <v>64.63</v>
      </c>
      <c r="BW7" s="37">
        <v>66.56</v>
      </c>
      <c r="BX7" s="37">
        <v>66.22</v>
      </c>
      <c r="BY7" s="37">
        <v>69.87</v>
      </c>
      <c r="BZ7" s="37">
        <v>74.3</v>
      </c>
      <c r="CA7" s="37">
        <v>75.58</v>
      </c>
      <c r="CB7" s="37">
        <v>482.78</v>
      </c>
      <c r="CC7" s="37">
        <v>376.08</v>
      </c>
      <c r="CD7" s="37">
        <v>419.49</v>
      </c>
      <c r="CE7" s="37">
        <v>392.01</v>
      </c>
      <c r="CF7" s="37">
        <v>465.03</v>
      </c>
      <c r="CG7" s="37">
        <v>245.75</v>
      </c>
      <c r="CH7" s="37">
        <v>244.29</v>
      </c>
      <c r="CI7" s="37">
        <v>246.72</v>
      </c>
      <c r="CJ7" s="37">
        <v>234.96</v>
      </c>
      <c r="CK7" s="37">
        <v>221.81</v>
      </c>
      <c r="CL7" s="37">
        <v>215.23</v>
      </c>
      <c r="CM7" s="37">
        <v>43</v>
      </c>
      <c r="CN7" s="37">
        <v>42.02</v>
      </c>
      <c r="CO7" s="37">
        <v>39.979999999999997</v>
      </c>
      <c r="CP7" s="37">
        <v>39.92</v>
      </c>
      <c r="CQ7" s="37">
        <v>42.1</v>
      </c>
      <c r="CR7" s="37">
        <v>43.65</v>
      </c>
      <c r="CS7" s="37">
        <v>43.58</v>
      </c>
      <c r="CT7" s="37">
        <v>41.35</v>
      </c>
      <c r="CU7" s="37">
        <v>42.9</v>
      </c>
      <c r="CV7" s="37">
        <v>43.36</v>
      </c>
      <c r="CW7" s="37">
        <v>42.66</v>
      </c>
      <c r="CX7" s="37">
        <v>70.91</v>
      </c>
      <c r="CY7" s="37">
        <v>72.47</v>
      </c>
      <c r="CZ7" s="37">
        <v>77.44</v>
      </c>
      <c r="DA7" s="37">
        <v>77.349999999999994</v>
      </c>
      <c r="DB7" s="37">
        <v>79.59</v>
      </c>
      <c r="DC7" s="37">
        <v>82.2</v>
      </c>
      <c r="DD7" s="37">
        <v>82.35</v>
      </c>
      <c r="DE7" s="37">
        <v>82.9</v>
      </c>
      <c r="DF7" s="37">
        <v>83.5</v>
      </c>
      <c r="DG7" s="37">
        <v>83.06</v>
      </c>
      <c r="DH7" s="37">
        <v>82.67</v>
      </c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>
        <v>0</v>
      </c>
      <c r="EF7" s="37">
        <v>0</v>
      </c>
      <c r="EG7" s="37">
        <v>0</v>
      </c>
      <c r="EH7" s="37">
        <v>0</v>
      </c>
      <c r="EI7" s="37">
        <v>0</v>
      </c>
      <c r="EJ7" s="37">
        <v>0.05</v>
      </c>
      <c r="EK7" s="37">
        <v>0.04</v>
      </c>
      <c r="EL7" s="37">
        <v>7.0000000000000007E-2</v>
      </c>
      <c r="EM7" s="37">
        <v>0.09</v>
      </c>
      <c r="EN7" s="37">
        <v>0.09</v>
      </c>
      <c r="EO7" s="37">
        <v>0.1</v>
      </c>
    </row>
    <row r="8" spans="1:145" x14ac:dyDescent="0.15"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</row>
    <row r="9" spans="1:145" x14ac:dyDescent="0.15">
      <c r="A9" s="39"/>
      <c r="B9" s="39" t="s">
        <v>118</v>
      </c>
      <c r="C9" s="39" t="s">
        <v>119</v>
      </c>
      <c r="D9" s="39" t="s">
        <v>120</v>
      </c>
      <c r="E9" s="39" t="s">
        <v>121</v>
      </c>
      <c r="F9" s="39" t="s">
        <v>122</v>
      </c>
      <c r="R9" s="38"/>
      <c r="Y9" s="38"/>
      <c r="Z9" s="38"/>
      <c r="AA9" s="38"/>
      <c r="AB9" s="38"/>
      <c r="AC9" s="38"/>
      <c r="AD9" s="38"/>
      <c r="AE9" s="38"/>
      <c r="AF9" s="38"/>
      <c r="AG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D9" s="38"/>
      <c r="EE9" s="38"/>
      <c r="EF9" s="38"/>
      <c r="EG9" s="38"/>
      <c r="EH9" s="38"/>
      <c r="EI9" s="38"/>
      <c r="EJ9" s="38"/>
      <c r="EK9" s="38"/>
      <c r="EL9" s="38"/>
      <c r="EM9" s="38"/>
    </row>
    <row r="10" spans="1:145" x14ac:dyDescent="0.15">
      <c r="A10" s="39" t="s">
        <v>60</v>
      </c>
      <c r="B10" s="40">
        <f>DATEVALUE($B$6-4&amp;"年1月1日")</f>
        <v>41275</v>
      </c>
      <c r="C10" s="40">
        <f>DATEVALUE($B$6-3&amp;"年1月1日")</f>
        <v>41640</v>
      </c>
      <c r="D10" s="40">
        <f>DATEVALUE($B$6-2&amp;"年1月1日")</f>
        <v>42005</v>
      </c>
      <c r="E10" s="40">
        <f>DATEVALUE($B$6-1&amp;"年1月1日")</f>
        <v>42370</v>
      </c>
      <c r="F10" s="40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s.yokoyama3622</cp:lastModifiedBy>
  <cp:lastPrinted>2019-01-18T01:37:15Z</cp:lastPrinted>
  <dcterms:created xsi:type="dcterms:W3CDTF">2018-12-03T09:16:57Z</dcterms:created>
  <dcterms:modified xsi:type="dcterms:W3CDTF">2019-03-04T06:27:45Z</dcterms:modified>
  <cp:category/>
</cp:coreProperties>
</file>