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yokoyama3622\Desktop\"/>
    </mc:Choice>
  </mc:AlternateContent>
  <workbookProtection workbookAlgorithmName="SHA-512" workbookHashValue="IvYAA1fnuQtblMxDn7pjdICfSWSJfhPgA/8hg4NiKsKecqLUTJTMUSVGYreY+Hz2w/X4mGmcrvfwXawHMlvKmg==" workbookSaltValue="RCKjn/TjBwqdukO2R+c3j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T10" i="4"/>
  <c r="AL10" i="4"/>
  <c r="W10" i="4"/>
  <c r="P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<sst xmlns="http://schemas.openxmlformats.org/spreadsheetml/2006/main" count="240" uniqueCount="126">
  <si>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</si>
  <si>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</si>
  <si>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</si>
  <si>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</si>
  <si>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</si>
  <si>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</si>
  <si>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</si>
  <si>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</si>
  <si>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</si>
  <si>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</si>
  <si>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</si>
  <si>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</si>
  <si>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</si>
  <si>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</si>
  <si>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</si>
  <si>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</si>
  <si>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</si>
  <si>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</si>
  <si>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</si>
  <si>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</si>
  <si>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</si>
  <si>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</si>
  <si>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</si>
  <si>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</si>
  <si>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</si>
  <si>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</si>
  <si>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</si>
  <si>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</si>
  <si>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</si>
  <si>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</si>
  <si>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</si>
  <si>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</si>
  <si>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</si>
  <si>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</si>
  <si>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</si>
  <si>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</si>
  <si>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</si>
  <si>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</si>
  <si>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</si>
  <si>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</si>
  <si>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</si>
  <si>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</si>
  <si>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</si>
  <si>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</si>
  <si>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</si>
  <si>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</si>
  <si>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</si>
  <si>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</si>
  <si>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</si>
  <si>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</si>
  <si>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</si>
  <si>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</si>
  <si>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</si>
  <si>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</si>
  <si>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</si>
  <si>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</si>
  <si>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</si>
  <si>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</si>
  <si>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</si>
  <si>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</si>
  <si>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</si>
  <si>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</si>
  <si>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</si>
  <si>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</si>
  <si>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</si>
  <si>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</si>
  <si>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</si>
  <si>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</si>
  <si>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</si>
  <si>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</si>
  <si>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</si>
  <si>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</si>
  <si>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</si>
  <si>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</si>
  <si>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</si>
  <si>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</si>
  <si>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</si>
  <si>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</si>
  <si>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</si>
  <si>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</si>
  <si>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</si>
  <si>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</si>
  <si>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</si>
  <si>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</si>
  <si>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</si>
  <si>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</si>
  <si>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</si>
  <si>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</si>
  <si>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</si>
  <si>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</si>
  <si>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</si>
  <si>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</si>
  <si>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</si>
  <si>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</si>
  <si>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</si>
  <si>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</si>
  <si>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</si>
  <si>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</si>
  <si>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</si>
  <si>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</si>
  <si>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</si>
  <si>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</si>
  <si>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</si>
  <si>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</si>
  <si>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</si>
  <si>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</si>
  <si>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</si>
  <si>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</si>
  <si>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</si>
  <si>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</si>
  <si>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三次市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</si>
  <si>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</si>
  <si>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</si>
  <si>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</si>
  <si>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</si>
  <si>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</si>
  <si>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</si>
  <si>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</si>
  <si>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</si>
  <si>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</si>
  <si>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</si>
  <si>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</si>
  <si>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</si>
  <si>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平成３年から下水道工事に着手し，平成６年から供用開始しているため，管渠の老朽管等の更新については，ストックマネジメント計画の導入により計画的な更新に努める。</t>
    <rPh sb="1" eb="3">
      <t>ヘイセイ</t>
    </rPh>
    <phoneticPr fontId="4"/>
  </si>
  <si>
    <t xml:space="preserve">　８市町村の合併により，現在５処理場を有しているため，汚水処理原価が高く，経費回収率や施設利用率が平均値に比べ低い状況にある。平成３１年度４月からの公営企業会計化移行後は，施設効率の改善や料金体系の見直しを行いながら，計画的な事業展開に努める。
</t>
    <phoneticPr fontId="4"/>
  </si>
  <si>
    <t xml:space="preserve">●収益的収支比率，企業債残高対事業規模比率
　平成２９年度の収益的収支比率は，昨年度とほぼ横ばいであった。公共下水道事業同様に，一般会計からの繰入金に依存しているところが大きい。今後は経営改善に努めるとともに，使用料の適正化に努める必要がある。企業債残高対事業規模比率は，平成２９年度においては，企業債の償還財源について，一般会計からの繰入金の充当により０％となっている。
●経費回収率，汚水処理原価
　平成２９年度の経費回収率は，料金収入の減少と汚水処理費の増加により，昨年度に比べ４．９ポイント低下している。平均値も下回っている状況であり，料金収入の確保及び汚水処理費の削減が必要である。汚水処理原価は，昨年度に比べ７３．０２円悪化している。一部特環地区を公共下水道への接続により，年間有収水量が減少したためである。また，汚水処理原価が平均値より高い理由は，８市町村の合併により，現在５処理場を有しているためである。今後も，経常的経費の節減と適正な経費回収に努め，処理場の統廃合について検討する。
●施設利用率，水洗化率
　平成２９年度の，施設利用率は昨年に比べ２．１８ポイント上昇している。水洗化率は続人口の増と処理区内人口の減により，昨年度に比べ２．２４ポイント上昇しているが，平均値を下回っている。今後も加入促進を行い，水洗化率向上に努める。
</t>
    <rPh sb="148" eb="150">
      <t>キギョウ</t>
    </rPh>
    <rPh sb="154" eb="156">
      <t>ザイゲン</t>
    </rPh>
    <rPh sb="493" eb="495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</si>
</sst>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9-4929-8AF5-76491FA93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69440"/>
        <c:axId val="1070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9-4929-8AF5-76491FA93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69440"/>
        <c:axId val="107071360"/>
      </c:lineChart>
      <c:dateAx>
        <c:axId val="1070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71360"/>
        <c:crosses val="autoZero"/>
        <c:auto val="1"/>
        <c:lblOffset val="100"/>
        <c:baseTimeUnit val="years"/>
      </c:dateAx>
      <c:valAx>
        <c:axId val="1070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</c:v>
                </c:pt>
                <c:pt idx="1">
                  <c:v>42.02</c:v>
                </c:pt>
                <c:pt idx="2">
                  <c:v>39.979999999999997</c:v>
                </c:pt>
                <c:pt idx="3">
                  <c:v>39.92</c:v>
                </c:pt>
                <c:pt idx="4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9-4B7C-95F1-6791B94B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24992"/>
        <c:axId val="10913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9-4B7C-95F1-6791B94B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24992"/>
        <c:axId val="109131264"/>
      </c:lineChart>
      <c:dateAx>
        <c:axId val="10912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31264"/>
        <c:crosses val="autoZero"/>
        <c:auto val="1"/>
        <c:lblOffset val="100"/>
        <c:baseTimeUnit val="years"/>
      </c:dateAx>
      <c:valAx>
        <c:axId val="10913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2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70.91</c:v>
                </c:pt>
                <c:pt idx="1">
                  <c:v>72.47</c:v>
                </c:pt>
                <c:pt idx="2">
                  <c:v>77.44</c:v>
                </c:pt>
                <c:pt idx="3">
                  <c:v>77.349999999999994</c:v>
                </c:pt>
                <c:pt idx="4">
                  <c:v>79.59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6-46EF-8690-892C067C5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74784"/>
        <c:axId val="10917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6-46EF-8690-892C067C5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74784"/>
        <c:axId val="109176704"/>
      </c:lineChart>
      <c:dateAx>
        <c:axId val="1091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76704"/>
        <c:crosses val="autoZero"/>
        <c:auto val="1"/>
        <c:lblOffset val="100"/>
        <c:baseTimeUnit val="years"/>
      </c:dateAx>
      <c:valAx>
        <c:axId val="10917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7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66.41</c:v>
                </c:pt>
                <c:pt idx="1">
                  <c:v>79.400000000000006</c:v>
                </c:pt>
                <c:pt idx="2">
                  <c:v>73.7</c:v>
                </c:pt>
                <c:pt idx="3">
                  <c:v>77.47</c:v>
                </c:pt>
                <c:pt idx="4">
                  <c:v>76.319999999999993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B-44D4-971B-100C9AFCA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79712"/>
        <c:axId val="10698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B-44D4-971B-100C9AFCA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79712"/>
        <c:axId val="106981632"/>
      </c:lineChart>
      <c:dateAx>
        <c:axId val="10697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81632"/>
        <c:crosses val="autoZero"/>
        <c:auto val="1"/>
        <c:lblOffset val="100"/>
        <c:baseTimeUnit val="years"/>
      </c:dateAx>
      <c:valAx>
        <c:axId val="10698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7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C-4976-A6D3-0825EB18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56064"/>
        <c:axId val="10885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C-4976-A6D3-0825EB18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56064"/>
        <c:axId val="108857984"/>
      </c:lineChart>
      <c:dateAx>
        <c:axId val="10885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57984"/>
        <c:crosses val="autoZero"/>
        <c:auto val="1"/>
        <c:lblOffset val="100"/>
        <c:baseTimeUnit val="years"/>
      </c:dateAx>
      <c:valAx>
        <c:axId val="10885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5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7-4983-8752-FECD29311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93312"/>
        <c:axId val="1088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7-4983-8752-FECD29311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93312"/>
        <c:axId val="108895232"/>
      </c:lineChart>
      <c:dateAx>
        <c:axId val="10889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95232"/>
        <c:crosses val="autoZero"/>
        <c:auto val="1"/>
        <c:lblOffset val="100"/>
        <c:baseTimeUnit val="years"/>
      </c:dateAx>
      <c:valAx>
        <c:axId val="1088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9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7-4351-A729-A45D7FAC0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45408"/>
        <c:axId val="10894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7-4351-A729-A45D7FAC0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45408"/>
        <c:axId val="108947328"/>
      </c:lineChart>
      <c:dateAx>
        <c:axId val="10894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47328"/>
        <c:crosses val="autoZero"/>
        <c:auto val="1"/>
        <c:lblOffset val="100"/>
        <c:baseTimeUnit val="years"/>
      </c:dateAx>
      <c:valAx>
        <c:axId val="10894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94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7-4FEA-ACA0-1C5B87A9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60384"/>
        <c:axId val="10897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7-4FEA-ACA0-1C5B87A9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60384"/>
        <c:axId val="108974848"/>
      </c:lineChart>
      <c:dateAx>
        <c:axId val="10896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74848"/>
        <c:crosses val="autoZero"/>
        <c:auto val="1"/>
        <c:lblOffset val="100"/>
        <c:baseTimeUnit val="years"/>
      </c:dateAx>
      <c:valAx>
        <c:axId val="10897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96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1047.19</c:v>
                </c:pt>
                <c:pt idx="1">
                  <c:v>9.17</c:v>
                </c:pt>
                <c:pt idx="2">
                  <c:v>10.33</c:v>
                </c:pt>
                <c:pt idx="3">
                  <c:v>11.53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7-4AF7-BA97-CCE28F9F9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01728"/>
        <c:axId val="10900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7-4AF7-BA97-CCE28F9F9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01728"/>
        <c:axId val="109008000"/>
      </c:lineChart>
      <c:dateAx>
        <c:axId val="10900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08000"/>
        <c:crosses val="autoZero"/>
        <c:auto val="1"/>
        <c:lblOffset val="100"/>
        <c:baseTimeUnit val="years"/>
      </c:dateAx>
      <c:valAx>
        <c:axId val="10900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0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41.28</c:v>
                </c:pt>
                <c:pt idx="1">
                  <c:v>62.56</c:v>
                </c:pt>
                <c:pt idx="2">
                  <c:v>54.58</c:v>
                </c:pt>
                <c:pt idx="3">
                  <c:v>58.29</c:v>
                </c:pt>
                <c:pt idx="4">
                  <c:v>53.39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6-498B-8ACD-B5DF45BC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54976"/>
        <c:axId val="10905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6-498B-8ACD-B5DF45BC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54976"/>
        <c:axId val="109057152"/>
      </c:lineChart>
      <c:dateAx>
        <c:axId val="10905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57152"/>
        <c:crosses val="autoZero"/>
        <c:auto val="1"/>
        <c:lblOffset val="100"/>
        <c:baseTimeUnit val="years"/>
      </c:dateAx>
      <c:valAx>
        <c:axId val="10905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5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482.78</c:v>
                </c:pt>
                <c:pt idx="1">
                  <c:v>376.08</c:v>
                </c:pt>
                <c:pt idx="2">
                  <c:v>419.49</c:v>
                </c:pt>
                <c:pt idx="3">
                  <c:v>392.01</c:v>
                </c:pt>
                <c:pt idx="4">
                  <c:v>465.03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C-4480-8F2A-FEEBB535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83648"/>
        <c:axId val="10910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C-4480-8F2A-FEEBB535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83648"/>
        <c:axId val="109102208"/>
      </c:lineChart>
      <c:dateAx>
        <c:axId val="10908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02208"/>
        <c:crosses val="autoZero"/>
        <c:auto val="1"/>
        <c:lblOffset val="100"/>
        <c:baseTimeUnit val="years"/>
      </c:dateAx>
      <c:valAx>
        <c:axId val="10910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8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広島県　三次市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53204</v>
      </c>
      <c r="AM8" s="49"/>
      <c r="AN8" s="49"/>
      <c r="AO8" s="49"/>
      <c r="AP8" s="49"/>
      <c r="AQ8" s="49"/>
      <c r="AR8" s="49"/>
      <c r="AS8" s="49"/>
      <c r="AT8" s="44">
        <f>データ!T6</f>
        <v>778.14</v>
      </c>
      <c r="AU8" s="44"/>
      <c r="AV8" s="44"/>
      <c r="AW8" s="44"/>
      <c r="AX8" s="44"/>
      <c r="AY8" s="44"/>
      <c r="AZ8" s="44"/>
      <c r="BA8" s="44"/>
      <c r="BB8" s="44">
        <f>データ!U6</f>
        <v>68.37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7.1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2937</v>
      </c>
      <c r="AE10" s="49"/>
      <c r="AF10" s="49"/>
      <c r="AG10" s="49"/>
      <c r="AH10" s="49"/>
      <c r="AI10" s="49"/>
      <c r="AJ10" s="49"/>
      <c r="AK10" s="2"/>
      <c r="AL10" s="49">
        <f>データ!V6</f>
        <v>3748</v>
      </c>
      <c r="AM10" s="49"/>
      <c r="AN10" s="49"/>
      <c r="AO10" s="49"/>
      <c r="AP10" s="49"/>
      <c r="AQ10" s="49"/>
      <c r="AR10" s="49"/>
      <c r="AS10" s="49"/>
      <c r="AT10" s="44">
        <f>データ!W6</f>
        <v>2.93</v>
      </c>
      <c r="AU10" s="44"/>
      <c r="AV10" s="44"/>
      <c r="AW10" s="44"/>
      <c r="AX10" s="44"/>
      <c r="AY10" s="44"/>
      <c r="AZ10" s="44"/>
      <c r="BA10" s="44"/>
      <c r="BB10" s="44">
        <f>データ!X6</f>
        <v>1279.18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123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124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ixFzi8r53qy9osOLkgIc0UnG8yDJHsgBjNzZPjiqexSq7fcrjd84O1ewofeoeepJKaB785u+jLi3gJgv5Km1ow==" saltValue="xcVS0qk3pg/9RDzU95fAV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342092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広島県　三次市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7.1</v>
      </c>
      <c r="Q6" s="33">
        <f t="shared" si="3"/>
        <v>100</v>
      </c>
      <c r="R6" s="33">
        <f t="shared" si="3"/>
        <v>2937</v>
      </c>
      <c r="S6" s="33">
        <f t="shared" si="3"/>
        <v>53204</v>
      </c>
      <c r="T6" s="33">
        <f t="shared" si="3"/>
        <v>778.14</v>
      </c>
      <c r="U6" s="33">
        <f t="shared" si="3"/>
        <v>68.37</v>
      </c>
      <c r="V6" s="33">
        <f t="shared" si="3"/>
        <v>3748</v>
      </c>
      <c r="W6" s="33">
        <f t="shared" si="3"/>
        <v>2.93</v>
      </c>
      <c r="X6" s="33">
        <f t="shared" si="3"/>
        <v>1279.18</v>
      </c>
      <c r="Y6" s="34">
        <f>IF(Y7="",NA(),Y7)</f>
        <v>66.41</v>
      </c>
      <c r="Z6" s="34">
        <f t="shared" ref="Z6:AH6" si="4">IF(Z7="",NA(),Z7)</f>
        <v>79.400000000000006</v>
      </c>
      <c r="AA6" s="34">
        <f t="shared" si="4"/>
        <v>73.7</v>
      </c>
      <c r="AB6" s="34">
        <f t="shared" si="4"/>
        <v>77.47</v>
      </c>
      <c r="AC6" s="34">
        <f t="shared" si="4"/>
        <v>76.319999999999993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1047.19</v>
      </c>
      <c r="BG6" s="34">
        <f t="shared" ref="BG6:BO6" si="7">IF(BG7="",NA(),BG7)</f>
        <v>9.17</v>
      </c>
      <c r="BH6" s="34">
        <f t="shared" si="7"/>
        <v>10.33</v>
      </c>
      <c r="BI6" s="34">
        <f t="shared" si="7"/>
        <v>11.53</v>
      </c>
      <c r="BJ6" s="33">
        <f t="shared" si="7"/>
        <v>0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41.28</v>
      </c>
      <c r="BR6" s="34">
        <f t="shared" ref="BR6:BZ6" si="8">IF(BR7="",NA(),BR7)</f>
        <v>62.56</v>
      </c>
      <c r="BS6" s="34">
        <f t="shared" si="8"/>
        <v>54.58</v>
      </c>
      <c r="BT6" s="34">
        <f t="shared" si="8"/>
        <v>58.29</v>
      </c>
      <c r="BU6" s="34">
        <f t="shared" si="8"/>
        <v>53.39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482.78</v>
      </c>
      <c r="CC6" s="34">
        <f t="shared" ref="CC6:CK6" si="9">IF(CC7="",NA(),CC7)</f>
        <v>376.08</v>
      </c>
      <c r="CD6" s="34">
        <f t="shared" si="9"/>
        <v>419.49</v>
      </c>
      <c r="CE6" s="34">
        <f t="shared" si="9"/>
        <v>392.01</v>
      </c>
      <c r="CF6" s="34">
        <f t="shared" si="9"/>
        <v>465.03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43</v>
      </c>
      <c r="CN6" s="34">
        <f t="shared" ref="CN6:CV6" si="10">IF(CN7="",NA(),CN7)</f>
        <v>42.02</v>
      </c>
      <c r="CO6" s="34">
        <f t="shared" si="10"/>
        <v>39.979999999999997</v>
      </c>
      <c r="CP6" s="34">
        <f t="shared" si="10"/>
        <v>39.92</v>
      </c>
      <c r="CQ6" s="34">
        <f t="shared" si="10"/>
        <v>42.1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70.91</v>
      </c>
      <c r="CY6" s="34">
        <f t="shared" ref="CY6:DG6" si="11">IF(CY7="",NA(),CY7)</f>
        <v>72.47</v>
      </c>
      <c r="CZ6" s="34">
        <f t="shared" si="11"/>
        <v>77.44</v>
      </c>
      <c r="DA6" s="34">
        <f t="shared" si="11"/>
        <v>77.349999999999994</v>
      </c>
      <c r="DB6" s="34">
        <f t="shared" si="11"/>
        <v>79.59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342092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7.1</v>
      </c>
      <c r="Q7" s="37">
        <v>100</v>
      </c>
      <c r="R7" s="37">
        <v>2937</v>
      </c>
      <c r="S7" s="37">
        <v>53204</v>
      </c>
      <c r="T7" s="37">
        <v>778.14</v>
      </c>
      <c r="U7" s="37">
        <v>68.37</v>
      </c>
      <c r="V7" s="37">
        <v>3748</v>
      </c>
      <c r="W7" s="37">
        <v>2.93</v>
      </c>
      <c r="X7" s="37">
        <v>1279.18</v>
      </c>
      <c r="Y7" s="37">
        <v>66.41</v>
      </c>
      <c r="Z7" s="37">
        <v>79.400000000000006</v>
      </c>
      <c r="AA7" s="37">
        <v>73.7</v>
      </c>
      <c r="AB7" s="37">
        <v>77.47</v>
      </c>
      <c r="AC7" s="37">
        <v>76.319999999999993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1047.19</v>
      </c>
      <c r="BG7" s="37">
        <v>9.17</v>
      </c>
      <c r="BH7" s="37">
        <v>10.33</v>
      </c>
      <c r="BI7" s="37">
        <v>11.53</v>
      </c>
      <c r="BJ7" s="37">
        <v>0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41.28</v>
      </c>
      <c r="BR7" s="37">
        <v>62.56</v>
      </c>
      <c r="BS7" s="37">
        <v>54.58</v>
      </c>
      <c r="BT7" s="37">
        <v>58.29</v>
      </c>
      <c r="BU7" s="37">
        <v>53.39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482.78</v>
      </c>
      <c r="CC7" s="37">
        <v>376.08</v>
      </c>
      <c r="CD7" s="37">
        <v>419.49</v>
      </c>
      <c r="CE7" s="37">
        <v>392.01</v>
      </c>
      <c r="CF7" s="37">
        <v>465.03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43</v>
      </c>
      <c r="CN7" s="37">
        <v>42.02</v>
      </c>
      <c r="CO7" s="37">
        <v>39.979999999999997</v>
      </c>
      <c r="CP7" s="37">
        <v>39.92</v>
      </c>
      <c r="CQ7" s="37">
        <v>42.1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70.91</v>
      </c>
      <c r="CY7" s="37">
        <v>72.47</v>
      </c>
      <c r="CZ7" s="37">
        <v>77.44</v>
      </c>
      <c r="DA7" s="37">
        <v>77.349999999999994</v>
      </c>
      <c r="DB7" s="37">
        <v>79.59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s.yokoyama3622</cp:lastModifiedBy>
  <cp:lastPrinted>2019-01-18T01:37:15Z</cp:lastPrinted>
  <dcterms:created xsi:type="dcterms:W3CDTF">2018-12-03T09:16:57Z</dcterms:created>
  <dcterms:modified xsi:type="dcterms:W3CDTF">2019-03-04T06:27:45Z</dcterms:modified>
  <cp:category/>
</cp:coreProperties>
</file>