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4-sv\17水道局\91営業管理課\02水道局下水道課\★管理係\00 企業会計移行準備\★経営比較分析表\H30 経営比較分析表\"/>
    </mc:Choice>
  </mc:AlternateContent>
  <workbookProtection workbookAlgorithmName="SHA-512" workbookHashValue="SyEkCcWSEnCQJigWjljOGWuuH5Wpxut9vpgROxas2LB01e9S6cK5qpgjPv/aZIAAhd6NoWx+9i+WE+CMqtlCtA==" workbookSaltValue="2RMwzWavKE8jMzsyse+28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<sst xmlns="http://schemas.openxmlformats.org/spreadsheetml/2006/main" count="228" uniqueCount="113">
  <si>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</si>
  <si>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</si>
  <si>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</si>
  <si>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</si>
  <si>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</si>
  <si>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</si>
  <si>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</si>
  <si>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</si>
  <si>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</si>
  <si>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</si>
  <si>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</si>
  <si>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</si>
  <si>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</si>
  <si>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</si>
  <si>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</si>
  <si>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</si>
  <si>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</si>
  <si>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</si>
  <si>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</si>
  <si>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</si>
  <si>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</si>
  <si>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</si>
  <si>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</si>
  <si>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</si>
  <si>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</si>
  <si>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</si>
  <si>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</si>
  <si>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</si>
  <si>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</si>
  <si>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</si>
  <si>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</si>
  <si>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</si>
  <si>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</si>
  <si>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</si>
  <si>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</si>
  <si>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</si>
  <si>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</si>
  <si>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</si>
  <si>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</si>
  <si>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</si>
  <si>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</si>
  <si>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</si>
  <si>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</si>
  <si>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</si>
  <si>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</si>
  <si>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</si>
  <si>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</si>
  <si>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</si>
  <si>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</si>
  <si>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</si>
  <si>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</si>
  <si>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</si>
  <si>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</si>
  <si>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</si>
  <si>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</si>
  <si>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</si>
  <si>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</si>
  <si>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</si>
  <si>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</si>
  <si>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</si>
  <si>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</si>
  <si>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</si>
  <si>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</si>
  <si>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</si>
  <si>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</si>
  <si>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</si>
  <si>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</si>
  <si>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</si>
  <si>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</si>
  <si>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</si>
  <si>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</si>
  <si>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</si>
  <si>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</si>
  <si>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</si>
  <si>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</si>
  <si>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</si>
  <si>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</si>
  <si>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</si>
  <si>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</si>
  <si>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</si>
  <si>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</si>
  <si>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</si>
  <si>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</si>
  <si>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</si>
  <si>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</si>
  <si>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</si>
  <si>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</si>
  <si>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</si>
  <si>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</si>
  <si>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</si>
  <si>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</si>
  <si>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</si>
  <si>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</si>
  <si>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</si>
  <si>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</si>
  <si>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</si>
  <si>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</si>
  <si>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</si>
  <si>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</si>
  <si>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</si>
  <si>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</si>
  <si>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</si>
  <si>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</si>
  <si>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</si>
  <si>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</si>
  <si>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</si>
  <si>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</si>
  <si>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</si>
  <si>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</si>
  <si>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</si>
  <si>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昭和６３年から管渠整備に着手し，平成４年から供用開始しているため，管渠の老朽管等の更新については，ストックマネジメント計画の導入により，効率的かつ迅速に老朽化した施設の更新に努める</t>
    <phoneticPr fontId="4"/>
  </si>
  <si>
    <t xml:space="preserve"> ８市町村の合併により，現在１２の処理場を維持管理しているため，汚水処理原価が高い状況にある。平成31年4月より公営企業会計移行した。今後は，施設効率の改善や使用料体系の見直しを行いながら，使用料の適正な水準を検討していき計画的な事業展開に努める。</t>
    <phoneticPr fontId="4"/>
  </si>
  <si>
    <t xml:space="preserve">　三次市の農業集落排水道事業は平成31年4月1日より，地方公営企業会計に移行した。
　公営企業会計移行に伴う打切決算により，平成30年度の出納整理期間中の収支はH30年度の決算には計上されていない。よって下水道使用料，維持管理経費，企業債償還金等が減額となっており，収益的収支比率，経費回収率等の数値の変動の要因となっているが，経営の健全性・効率性そのものについては，前年度以前とほぼ同水準と考えている。しかしながら，一般会計からの繰入金に依存しているところが大きいため，適正な使用料収入の確保と汚水処理費の削減により今後も経営改善に努めるとともに，使用料の適正化に努める必要がある。
平成３０年度の施設利用率は，昨年とほぼ横ばいで推移しており，水洗化率は，昨年度に比べ約０．８４ポイント上昇しているが処理人口の減少が要因であり，今後も加入促進を行い，水洗化率向上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</si>
</sst>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3F-4854-93BB-31B9ABED9C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783F-4854-93BB-31B9ABED9C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53.38</c:v>
                </c:pt>
                <c:pt idx="1">
                  <c:v>53.29</c:v>
                </c:pt>
                <c:pt idx="2">
                  <c:v>51.62</c:v>
                </c:pt>
                <c:pt idx="3">
                  <c:v>52.41</c:v>
                </c:pt>
                <c:pt idx="4">
                  <c:v>51.27</c:v>
                </c:pt>
              </c:numCache>
            </c:numRef>
          </c:val>
          <c:extLst>
            <c:ext xmlns:c16="http://schemas.microsoft.com/office/drawing/2014/chart" uri="{C3380CC4-5D6E-409C-BE32-E72D297353CC}">
              <c16:uniqueId val="{00000000-AC65-4384-B5AB-057A0CDD97E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C65-4384-B5AB-057A0CDD97E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79.59</c:v>
                </c:pt>
                <c:pt idx="1">
                  <c:v>83</c:v>
                </c:pt>
                <c:pt idx="2">
                  <c:v>83.67</c:v>
                </c:pt>
                <c:pt idx="3">
                  <c:v>86.76</c:v>
                </c:pt>
                <c:pt idx="4">
                  <c:v>87.6</c:v>
                </c:pt>
              </c:numCache>
            </c:numRef>
          </c:val>
          <c:extLst>
            <c:ext xmlns:c16="http://schemas.microsoft.com/office/drawing/2014/chart" uri="{C3380CC4-5D6E-409C-BE32-E72D297353CC}">
              <c16:uniqueId val="{00000000-4B4C-4AF1-829B-11C8087EAE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B4C-4AF1-829B-11C8087EAE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67.180000000000007</c:v>
                </c:pt>
                <c:pt idx="1">
                  <c:v>67.39</c:v>
                </c:pt>
                <c:pt idx="2">
                  <c:v>72.59</c:v>
                </c:pt>
                <c:pt idx="3">
                  <c:v>76.27</c:v>
                </c:pt>
                <c:pt idx="4">
                  <c:v>72.099999999999994</c:v>
                </c:pt>
              </c:numCache>
            </c:numRef>
          </c:val>
          <c:extLst>
            <c:ext xmlns:c16="http://schemas.microsoft.com/office/drawing/2014/chart" uri="{C3380CC4-5D6E-409C-BE32-E72D297353CC}">
              <c16:uniqueId val="{00000000-8C4B-4F0F-B250-C515DAAA70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4B-4F0F-B250-C515DAAA70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D3-4EE3-B427-036B5058D3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3-4EE3-B427-036B5058D3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B2-40AC-B1AB-F1CB97503A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B2-40AC-B1AB-F1CB97503A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75-44F0-94C6-8C4F7F4728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75-44F0-94C6-8C4F7F4728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9A-4D1F-B35A-A2470AEF3B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9A-4D1F-B35A-A2470AEF3B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2823.8</c:v>
                </c:pt>
                <c:pt idx="1">
                  <c:v>1319.98</c:v>
                </c:pt>
                <c:pt idx="2">
                  <c:v>101.29</c:v>
                </c:pt>
                <c:pt idx="3" formatCode="#,##0.00;&quot;△&quot;#,##0.00">
                  <c:v>0</c:v>
                </c:pt>
                <c:pt idx="4">
                  <c:v>96.94</c:v>
                </c:pt>
              </c:numCache>
            </c:numRef>
          </c:val>
          <c:extLst>
            <c:ext xmlns:c16="http://schemas.microsoft.com/office/drawing/2014/chart" uri="{C3380CC4-5D6E-409C-BE32-E72D297353CC}">
              <c16:uniqueId val="{00000000-DE80-4F28-93FF-F1383B1958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DE80-4F28-93FF-F1383B1958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43.18</c:v>
                </c:pt>
                <c:pt idx="1">
                  <c:v>42.38</c:v>
                </c:pt>
                <c:pt idx="2">
                  <c:v>58.27</c:v>
                </c:pt>
                <c:pt idx="3">
                  <c:v>56.2</c:v>
                </c:pt>
                <c:pt idx="4">
                  <c:v>51.59</c:v>
                </c:pt>
              </c:numCache>
            </c:numRef>
          </c:val>
          <c:extLst>
            <c:ext xmlns:c16="http://schemas.microsoft.com/office/drawing/2014/chart" uri="{C3380CC4-5D6E-409C-BE32-E72D297353CC}">
              <c16:uniqueId val="{00000000-ECD2-458E-9469-427277F540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CD2-458E-9469-427277F540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521.35</c:v>
                </c:pt>
                <c:pt idx="1">
                  <c:v>537.19000000000005</c:v>
                </c:pt>
                <c:pt idx="2">
                  <c:v>390.31</c:v>
                </c:pt>
                <c:pt idx="3">
                  <c:v>402.54</c:v>
                </c:pt>
                <c:pt idx="4">
                  <c:v>381.64</c:v>
                </c:pt>
              </c:numCache>
            </c:numRef>
          </c:val>
          <c:extLst>
            <c:ext xmlns:c16="http://schemas.microsoft.com/office/drawing/2014/chart" uri="{C3380CC4-5D6E-409C-BE32-E72D297353CC}">
              <c16:uniqueId val="{00000000-C20F-408A-8BD2-C58996AAB4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20F-408A-8BD2-C58996AAB4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Y9" sqref="BY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広島県　三次市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52556</v>
      </c>
      <c r="AM8" s="68"/>
      <c r="AN8" s="68"/>
      <c r="AO8" s="68"/>
      <c r="AP8" s="68"/>
      <c r="AQ8" s="68"/>
      <c r="AR8" s="68"/>
      <c r="AS8" s="68"/>
      <c r="AT8" s="67">
        <f>データ!T6</f>
        <v>778.14</v>
      </c>
      <c r="AU8" s="67"/>
      <c r="AV8" s="67"/>
      <c r="AW8" s="67"/>
      <c r="AX8" s="67"/>
      <c r="AY8" s="67"/>
      <c r="AZ8" s="67"/>
      <c r="BA8" s="67"/>
      <c r="BB8" s="67">
        <f>データ!U6</f>
        <v>67.540000000000006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12.4</v>
      </c>
      <c r="Q10" s="67"/>
      <c r="R10" s="67"/>
      <c r="S10" s="67"/>
      <c r="T10" s="67"/>
      <c r="U10" s="67"/>
      <c r="V10" s="67"/>
      <c r="W10" s="67">
        <f>データ!Q6</f>
        <v>100</v>
      </c>
      <c r="X10" s="67"/>
      <c r="Y10" s="67"/>
      <c r="Z10" s="67"/>
      <c r="AA10" s="67"/>
      <c r="AB10" s="67"/>
      <c r="AC10" s="67"/>
      <c r="AD10" s="68">
        <f>データ!R6</f>
        <v>4914</v>
      </c>
      <c r="AE10" s="68"/>
      <c r="AF10" s="68"/>
      <c r="AG10" s="68"/>
      <c r="AH10" s="68"/>
      <c r="AI10" s="68"/>
      <c r="AJ10" s="68"/>
      <c r="AK10" s="2"/>
      <c r="AL10" s="68">
        <f>データ!V6</f>
        <v>6468</v>
      </c>
      <c r="AM10" s="68"/>
      <c r="AN10" s="68"/>
      <c r="AO10" s="68"/>
      <c r="AP10" s="68"/>
      <c r="AQ10" s="68"/>
      <c r="AR10" s="68"/>
      <c r="AS10" s="68"/>
      <c r="AT10" s="67">
        <f>データ!W6</f>
        <v>3.38</v>
      </c>
      <c r="AU10" s="67"/>
      <c r="AV10" s="67"/>
      <c r="AW10" s="67"/>
      <c r="AX10" s="67"/>
      <c r="AY10" s="67"/>
      <c r="AZ10" s="67"/>
      <c r="BA10" s="67"/>
      <c r="BB10" s="67">
        <f>データ!X6</f>
        <v>1913.61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tCMv2rTEvU11CpjSuXy0pfdMqmn6IVRcy+nun6VrqSn8UG5mxCUaZh6PRAH9nGEijo6CVoOKSzJuwWDTAI5wDg==" saltValue="TeMIZ5I5F8aLBwH5ugTZ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342092</v>
      </c>
      <c r="D6" s="33">
        <f t="shared" si="3"/>
        <v>47</v>
      </c>
      <c r="E6" s="33">
        <f t="shared" si="3"/>
        <v>17</v>
      </c>
      <c r="F6" s="33">
        <f t="shared" si="3"/>
        <v>5</v>
      </c>
      <c r="G6" s="33">
        <f t="shared" si="3"/>
        <v>0</v>
      </c>
      <c r="H6" s="33" t="str">
        <f t="shared" si="3"/>
        <v>広島県　三次市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12.4</v>
      </c>
      <c r="Q6" s="34">
        <f t="shared" si="3"/>
        <v>100</v>
      </c>
      <c r="R6" s="34">
        <f t="shared" si="3"/>
        <v>4914</v>
      </c>
      <c r="S6" s="34">
        <f t="shared" si="3"/>
        <v>52556</v>
      </c>
      <c r="T6" s="34">
        <f t="shared" si="3"/>
        <v>778.14</v>
      </c>
      <c r="U6" s="34">
        <f t="shared" si="3"/>
        <v>67.540000000000006</v>
      </c>
      <c r="V6" s="34">
        <f t="shared" si="3"/>
        <v>6468</v>
      </c>
      <c r="W6" s="34">
        <f t="shared" si="3"/>
        <v>3.38</v>
      </c>
      <c r="X6" s="34">
        <f t="shared" si="3"/>
        <v>1913.61</v>
      </c>
      <c r="Y6" s="35">
        <f>IF(Y7="",NA(),Y7)</f>
        <v>67.180000000000007</v>
      </c>
      <c r="Z6" s="35">
        <f t="shared" ref="Z6:AH6" si="4">IF(Z7="",NA(),Z7)</f>
        <v>67.39</v>
      </c>
      <c r="AA6" s="35">
        <f t="shared" si="4"/>
        <v>72.59</v>
      </c>
      <c r="AB6" s="35">
        <f t="shared" si="4"/>
        <v>76.27</v>
      </c>
      <c r="AC6" s="35">
        <f t="shared" si="4"/>
        <v>72.099999999999994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2823.8</v>
      </c>
      <c r="BG6" s="35">
        <f t="shared" ref="BG6:BO6" si="7">IF(BG7="",NA(),BG7)</f>
        <v>1319.98</v>
      </c>
      <c r="BH6" s="35">
        <f t="shared" si="7"/>
        <v>101.29</v>
      </c>
      <c r="BI6" s="34">
        <f t="shared" si="7"/>
        <v>0</v>
      </c>
      <c r="BJ6" s="35">
        <f t="shared" si="7"/>
        <v>96.94</v>
      </c>
      <c r="BK6" s="35">
        <f t="shared" si="7"/>
        <v>1044.8</v>
      </c>
      <c r="BL6" s="35">
        <f t="shared" si="7"/>
        <v>1081.8</v>
      </c>
      <c r="BM6" s="35">
        <f t="shared" si="7"/>
        <v>974.93</v>
      </c>
      <c r="BN6" s="35">
        <f t="shared" si="7"/>
        <v>855.8</v>
      </c>
      <c r="BO6" s="35">
        <f t="shared" si="7"/>
        <v>789.46</v>
      </c>
      <c r="BP6" s="34" t="str">
        <f>IF(BP7="","",IF(BP7="-","【-】","【"&amp;SUBSTITUTE(TEXT(BP7,"#,##0.00"),"-","△")&amp;"】"))</f>
        <v>【747.76】</v>
      </c>
      <c r="BQ6" s="35">
        <f>IF(BQ7="",NA(),BQ7)</f>
        <v>43.18</v>
      </c>
      <c r="BR6" s="35">
        <f t="shared" ref="BR6:BZ6" si="8">IF(BR7="",NA(),BR7)</f>
        <v>42.38</v>
      </c>
      <c r="BS6" s="35">
        <f t="shared" si="8"/>
        <v>58.27</v>
      </c>
      <c r="BT6" s="35">
        <f t="shared" si="8"/>
        <v>56.2</v>
      </c>
      <c r="BU6" s="35">
        <f t="shared" si="8"/>
        <v>51.59</v>
      </c>
      <c r="BV6" s="35">
        <f t="shared" si="8"/>
        <v>50.82</v>
      </c>
      <c r="BW6" s="35">
        <f t="shared" si="8"/>
        <v>52.19</v>
      </c>
      <c r="BX6" s="35">
        <f t="shared" si="8"/>
        <v>55.32</v>
      </c>
      <c r="BY6" s="35">
        <f t="shared" si="8"/>
        <v>59.8</v>
      </c>
      <c r="BZ6" s="35">
        <f t="shared" si="8"/>
        <v>57.77</v>
      </c>
      <c r="CA6" s="34" t="str">
        <f>IF(CA7="","",IF(CA7="-","【-】","【"&amp;SUBSTITUTE(TEXT(CA7,"#,##0.00"),"-","△")&amp;"】"))</f>
        <v>【59.51】</v>
      </c>
      <c r="CB6" s="35">
        <f>IF(CB7="",NA(),CB7)</f>
        <v>521.35</v>
      </c>
      <c r="CC6" s="35">
        <f t="shared" ref="CC6:CK6" si="9">IF(CC7="",NA(),CC7)</f>
        <v>537.19000000000005</v>
      </c>
      <c r="CD6" s="35">
        <f t="shared" si="9"/>
        <v>390.31</v>
      </c>
      <c r="CE6" s="35">
        <f t="shared" si="9"/>
        <v>402.54</v>
      </c>
      <c r="CF6" s="35">
        <f t="shared" si="9"/>
        <v>381.64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53.38</v>
      </c>
      <c r="CN6" s="35">
        <f t="shared" ref="CN6:CV6" si="10">IF(CN7="",NA(),CN7)</f>
        <v>53.29</v>
      </c>
      <c r="CO6" s="35">
        <f t="shared" si="10"/>
        <v>51.62</v>
      </c>
      <c r="CP6" s="35">
        <f t="shared" si="10"/>
        <v>52.41</v>
      </c>
      <c r="CQ6" s="35">
        <f t="shared" si="10"/>
        <v>51.27</v>
      </c>
      <c r="CR6" s="35">
        <f t="shared" si="10"/>
        <v>53.24</v>
      </c>
      <c r="CS6" s="35">
        <f t="shared" si="10"/>
        <v>52.31</v>
      </c>
      <c r="CT6" s="35">
        <f t="shared" si="10"/>
        <v>60.65</v>
      </c>
      <c r="CU6" s="35">
        <f t="shared" si="10"/>
        <v>51.75</v>
      </c>
      <c r="CV6" s="35">
        <f t="shared" si="10"/>
        <v>50.68</v>
      </c>
      <c r="CW6" s="34" t="str">
        <f>IF(CW7="","",IF(CW7="-","【-】","【"&amp;SUBSTITUTE(TEXT(CW7,"#,##0.00"),"-","△")&amp;"】"))</f>
        <v>【52.23】</v>
      </c>
      <c r="CX6" s="35">
        <f>IF(CX7="",NA(),CX7)</f>
        <v>79.59</v>
      </c>
      <c r="CY6" s="35">
        <f t="shared" ref="CY6:DG6" si="11">IF(CY7="",NA(),CY7)</f>
        <v>83</v>
      </c>
      <c r="CZ6" s="35">
        <f t="shared" si="11"/>
        <v>83.67</v>
      </c>
      <c r="DA6" s="35">
        <f t="shared" si="11"/>
        <v>86.76</v>
      </c>
      <c r="DB6" s="35">
        <f t="shared" si="11"/>
        <v>87.6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342092</v>
      </c>
      <c r="D7" s="37">
        <v>47</v>
      </c>
      <c r="E7" s="37">
        <v>17</v>
      </c>
      <c r="F7" s="37">
        <v>5</v>
      </c>
      <c r="G7" s="37">
        <v>0</v>
      </c>
      <c r="H7" s="37" t="s">
        <v>97</v>
      </c>
      <c r="I7" s="37" t="s">
        <v>98</v>
      </c>
      <c r="J7" s="37" t="s">
        <v>99</v>
      </c>
      <c r="K7" s="37" t="s">
        <v>100</v>
      </c>
      <c r="L7" s="37" t="s">
        <v>101</v>
      </c>
      <c r="M7" s="37" t="s">
        <v>102</v>
      </c>
      <c r="N7" s="38" t="s">
        <v>103</v>
      </c>
      <c r="O7" s="38" t="s">
        <v>104</v>
      </c>
      <c r="P7" s="38">
        <v>12.4</v>
      </c>
      <c r="Q7" s="38">
        <v>100</v>
      </c>
      <c r="R7" s="38">
        <v>4914</v>
      </c>
      <c r="S7" s="38">
        <v>52556</v>
      </c>
      <c r="T7" s="38">
        <v>778.14</v>
      </c>
      <c r="U7" s="38">
        <v>67.540000000000006</v>
      </c>
      <c r="V7" s="38">
        <v>6468</v>
      </c>
      <c r="W7" s="38">
        <v>3.38</v>
      </c>
      <c r="X7" s="38">
        <v>1913.61</v>
      </c>
      <c r="Y7" s="38">
        <v>67.180000000000007</v>
      </c>
      <c r="Z7" s="38">
        <v>67.39</v>
      </c>
      <c r="AA7" s="38">
        <v>72.59</v>
      </c>
      <c r="AB7" s="38">
        <v>76.27</v>
      </c>
      <c r="AC7" s="38">
        <v>72.099999999999994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2823.8</v>
      </c>
      <c r="BG7" s="38">
        <v>1319.98</v>
      </c>
      <c r="BH7" s="38">
        <v>101.29</v>
      </c>
      <c r="BI7" s="38">
        <v>0</v>
      </c>
      <c r="BJ7" s="38">
        <v>96.94</v>
      </c>
      <c r="BK7" s="38">
        <v>1044.8</v>
      </c>
      <c r="BL7" s="38">
        <v>1081.8</v>
      </c>
      <c r="BM7" s="38">
        <v>974.93</v>
      </c>
      <c r="BN7" s="38">
        <v>855.8</v>
      </c>
      <c r="BO7" s="38">
        <v>789.46</v>
      </c>
      <c r="BP7" s="38">
        <v>747.76</v>
      </c>
      <c r="BQ7" s="38">
        <v>43.18</v>
      </c>
      <c r="BR7" s="38">
        <v>42.38</v>
      </c>
      <c r="BS7" s="38">
        <v>58.27</v>
      </c>
      <c r="BT7" s="38">
        <v>56.2</v>
      </c>
      <c r="BU7" s="38">
        <v>51.59</v>
      </c>
      <c r="BV7" s="38">
        <v>50.82</v>
      </c>
      <c r="BW7" s="38">
        <v>52.19</v>
      </c>
      <c r="BX7" s="38">
        <v>55.32</v>
      </c>
      <c r="BY7" s="38">
        <v>59.8</v>
      </c>
      <c r="BZ7" s="38">
        <v>57.77</v>
      </c>
      <c r="CA7" s="38">
        <v>59.51</v>
      </c>
      <c r="CB7" s="38">
        <v>521.35</v>
      </c>
      <c r="CC7" s="38">
        <v>537.19000000000005</v>
      </c>
      <c r="CD7" s="38">
        <v>390.31</v>
      </c>
      <c r="CE7" s="38">
        <v>402.54</v>
      </c>
      <c r="CF7" s="38">
        <v>381.64</v>
      </c>
      <c r="CG7" s="38">
        <v>300.52</v>
      </c>
      <c r="CH7" s="38">
        <v>296.14</v>
      </c>
      <c r="CI7" s="38">
        <v>283.17</v>
      </c>
      <c r="CJ7" s="38">
        <v>263.76</v>
      </c>
      <c r="CK7" s="38">
        <v>274.35000000000002</v>
      </c>
      <c r="CL7" s="38">
        <v>261.45999999999998</v>
      </c>
      <c r="CM7" s="38">
        <v>53.38</v>
      </c>
      <c r="CN7" s="38">
        <v>53.29</v>
      </c>
      <c r="CO7" s="38">
        <v>51.62</v>
      </c>
      <c r="CP7" s="38">
        <v>52.41</v>
      </c>
      <c r="CQ7" s="38">
        <v>51.27</v>
      </c>
      <c r="CR7" s="38">
        <v>53.24</v>
      </c>
      <c r="CS7" s="38">
        <v>52.31</v>
      </c>
      <c r="CT7" s="38">
        <v>60.65</v>
      </c>
      <c r="CU7" s="38">
        <v>51.75</v>
      </c>
      <c r="CV7" s="38">
        <v>50.68</v>
      </c>
      <c r="CW7" s="38">
        <v>52.23</v>
      </c>
      <c r="CX7" s="38">
        <v>79.59</v>
      </c>
      <c r="CY7" s="38">
        <v>83</v>
      </c>
      <c r="CZ7" s="38">
        <v>83.67</v>
      </c>
      <c r="DA7" s="38">
        <v>86.76</v>
      </c>
      <c r="DB7" s="38">
        <v>87.6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h.matsuie3594</cp:lastModifiedBy>
  <cp:lastPrinted>2020-01-24T06:29:53Z</cp:lastPrinted>
  <dcterms:created xsi:type="dcterms:W3CDTF">2019-12-05T05:22:00Z</dcterms:created>
  <dcterms:modified xsi:type="dcterms:W3CDTF">2020-01-24T06:29:55Z</dcterms:modified>
  <cp:category/>
</cp:coreProperties>
</file>