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6.3.110\file04-sv\17水道局\91営業管理課\02水道局下水道課\★管理係\00 企業会計移行準備\★経営比較分析表\H30 経営比較分析表\"/>
    </mc:Choice>
  </mc:AlternateContent>
  <workbookProtection workbookAlgorithmName="SHA-512" workbookHashValue="yARe/EtG+A07FhMRSegRFxzjd3uawM3NMuQlnCj7zSLOv5gFFY3ZN5JOkvZTIP3Csrtsez9m90NlzZu3w+jUHg==" workbookSaltValue="+dGNv4p81a7j4v1bS3CTf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<sst xmlns="http://schemas.openxmlformats.org/spreadsheetml/2006/main" count="228" uniqueCount="114">
  <si>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</si>
  <si>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</si>
  <si>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</si>
  <si>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</si>
  <si>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</si>
  <si>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</si>
  <si>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</si>
  <si>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</si>
  <si>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</si>
  <si>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</si>
  <si>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</si>
  <si>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</si>
  <si>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</si>
  <si>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</si>
  <si>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</si>
  <si>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</si>
  <si>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</si>
  <si>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</si>
  <si>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</si>
  <si>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</si>
  <si>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</si>
  <si>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</si>
  <si>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</si>
  <si>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</si>
  <si>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</si>
  <si>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</si>
  <si>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</si>
  <si>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</si>
  <si>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</si>
  <si>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</si>
  <si>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</si>
  <si>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</si>
  <si>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</si>
  <si>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</si>
  <si>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</si>
  <si>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</si>
  <si>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</si>
  <si>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</si>
  <si>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</si>
  <si>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</si>
  <si>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</si>
  <si>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</si>
  <si>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</si>
  <si>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</si>
  <si>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</si>
  <si>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</si>
  <si>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</si>
  <si>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</si>
  <si>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</si>
  <si>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</si>
  <si>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</si>
  <si>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</si>
  <si>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</si>
  <si>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</si>
  <si>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</si>
  <si>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</si>
  <si>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</si>
  <si>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</si>
  <si>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</si>
  <si>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</si>
  <si>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</si>
  <si>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</si>
  <si>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</si>
  <si>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</si>
  <si>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</si>
  <si>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</si>
  <si>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</si>
  <si>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</si>
  <si>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</si>
  <si>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</si>
  <si>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</si>
  <si>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</si>
  <si>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</si>
  <si>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</si>
  <si>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</si>
  <si>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</si>
  <si>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</si>
  <si>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</si>
  <si>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</si>
  <si>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</si>
  <si>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</si>
  <si>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</si>
  <si>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</si>
  <si>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</si>
  <si>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</si>
  <si>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</si>
  <si>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</si>
  <si>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</si>
  <si>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</si>
  <si>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</si>
  <si>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</si>
  <si>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</si>
  <si>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</si>
  <si>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</si>
  <si>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</si>
  <si>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</si>
  <si>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</si>
  <si>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</si>
  <si>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三次市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</si>
  <si>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</si>
  <si>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</si>
  <si>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</si>
  <si>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</si>
  <si>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</si>
  <si>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</si>
  <si>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</si>
  <si>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</si>
  <si>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</si>
  <si>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</si>
  <si>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</si>
  <si>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</si>
  <si>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平成３年から下水道工事に着手し，平成６年から供用開始しているため，管渠の老朽管等の更新については，ストックマネジメント計画の導入により，効率的かつ迅速に老朽化した施設の更新に努める。</t>
    <phoneticPr fontId="4"/>
  </si>
  <si>
    <t>　８市町村の合併により，現在５処理場を有しているため，汚水処理原価が高く，経費回収率や施設利用率が平均値に比べ低い状況にある。平成31年4月より公営企業会計移行した。今後は，施設効率の改善や使用料体系の見直しを行いながら，使用料の適正な水準を検討していき計画的な事業展開に努める。</t>
    <phoneticPr fontId="4"/>
  </si>
  <si>
    <t xml:space="preserve">　三次市の特定環境保全公共下水道事業は平成31年4月1日より，地方公営企業会計に移行した。
　公営企業会計移行に伴う打切決算により，平成30年度の出納整理期間中の収支はH30年度の決算には計上されていない。よって下水道使用料，維持管理経費，企業債償還金等が減額となっており，収益的収支比率，経費回収率等の数値の変動の要因となっているが，経営の健全性・効率性そのものについては，前年度以前とほぼ同水準と考えている。しかしながら，一般会計からの繰入金に依存しているところが大きいため，適正な使用料収入の確保と汚水処理費の削減により今後も経営改善に努めるとともに，使用料の適正化に努める必要がある。また，汚水処理原価が平均値より高い理由は，８市町村の合併により，現在５処理場を有しているためである。今後も，経常的経費の節減と適正な経費回収に努め，処理場の統廃合について検討する。
　平成３０年度の，施設利用率は昨年に比べ４．９０ポイント下降している。水洗化率は昨年度に比べ横ばいであるが，平均値を下回っている。今後も加入促進を行い，水洗化率向上に努める。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</si>
</sst>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D1-47E7-B37D-8E3D72CDFB8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50D1-47E7-B37D-8E3D72CDFB8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42.02</c:v>
                </c:pt>
                <c:pt idx="1">
                  <c:v>39.979999999999997</c:v>
                </c:pt>
                <c:pt idx="2">
                  <c:v>39.92</c:v>
                </c:pt>
                <c:pt idx="3">
                  <c:v>42.1</c:v>
                </c:pt>
                <c:pt idx="4">
                  <c:v>37.200000000000003</c:v>
                </c:pt>
              </c:numCache>
            </c:numRef>
          </c:val>
          <c:extLst>
            <c:ext xmlns:c16="http://schemas.microsoft.com/office/drawing/2014/chart" uri="{C3380CC4-5D6E-409C-BE32-E72D297353CC}">
              <c16:uniqueId val="{00000000-B380-4756-A458-F1950E8BB15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B380-4756-A458-F1950E8BB15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72.47</c:v>
                </c:pt>
                <c:pt idx="1">
                  <c:v>77.44</c:v>
                </c:pt>
                <c:pt idx="2">
                  <c:v>77.349999999999994</c:v>
                </c:pt>
                <c:pt idx="3">
                  <c:v>79.59</c:v>
                </c:pt>
                <c:pt idx="4">
                  <c:v>80.08</c:v>
                </c:pt>
              </c:numCache>
            </c:numRef>
          </c:val>
          <c:extLst>
            <c:ext xmlns:c16="http://schemas.microsoft.com/office/drawing/2014/chart" uri="{C3380CC4-5D6E-409C-BE32-E72D297353CC}">
              <c16:uniqueId val="{00000000-6859-40D8-A8F1-EF0BBD1E8B1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6859-40D8-A8F1-EF0BBD1E8B1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79.400000000000006</c:v>
                </c:pt>
                <c:pt idx="1">
                  <c:v>73.7</c:v>
                </c:pt>
                <c:pt idx="2">
                  <c:v>77.47</c:v>
                </c:pt>
                <c:pt idx="3">
                  <c:v>76.319999999999993</c:v>
                </c:pt>
                <c:pt idx="4">
                  <c:v>67.510000000000005</c:v>
                </c:pt>
              </c:numCache>
            </c:numRef>
          </c:val>
          <c:extLst>
            <c:ext xmlns:c16="http://schemas.microsoft.com/office/drawing/2014/chart" uri="{C3380CC4-5D6E-409C-BE32-E72D297353CC}">
              <c16:uniqueId val="{00000000-0233-4D7E-BDE9-B742AD60139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33-4D7E-BDE9-B742AD60139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D6-4DFB-9BDF-CEAB4972B66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D6-4DFB-9BDF-CEAB4972B66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EF-493A-B54B-5C9B822552B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EF-493A-B54B-5C9B822552B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E3-4B31-A046-59CFEA1ABB9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E3-4B31-A046-59CFEA1ABB9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75-40CB-BC3F-4133D426193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75-40CB-BC3F-4133D426193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9.17</c:v>
                </c:pt>
                <c:pt idx="1">
                  <c:v>10.33</c:v>
                </c:pt>
                <c:pt idx="2">
                  <c:v>11.53</c:v>
                </c:pt>
                <c:pt idx="3" formatCode="#,##0.00;&quot;△&quot;#,##0.00">
                  <c:v>0</c:v>
                </c:pt>
                <c:pt idx="4">
                  <c:v>89.62</c:v>
                </c:pt>
              </c:numCache>
            </c:numRef>
          </c:val>
          <c:extLst>
            <c:ext xmlns:c16="http://schemas.microsoft.com/office/drawing/2014/chart" uri="{C3380CC4-5D6E-409C-BE32-E72D297353CC}">
              <c16:uniqueId val="{00000000-2B71-4660-83DB-219821D625C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2B71-4660-83DB-219821D625C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62.56</c:v>
                </c:pt>
                <c:pt idx="1">
                  <c:v>54.58</c:v>
                </c:pt>
                <c:pt idx="2">
                  <c:v>58.29</c:v>
                </c:pt>
                <c:pt idx="3">
                  <c:v>53.39</c:v>
                </c:pt>
                <c:pt idx="4">
                  <c:v>45.73</c:v>
                </c:pt>
              </c:numCache>
            </c:numRef>
          </c:val>
          <c:extLst>
            <c:ext xmlns:c16="http://schemas.microsoft.com/office/drawing/2014/chart" uri="{C3380CC4-5D6E-409C-BE32-E72D297353CC}">
              <c16:uniqueId val="{00000000-080C-4239-83A7-7F5056480AA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080C-4239-83A7-7F5056480AA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376.08</c:v>
                </c:pt>
                <c:pt idx="1">
                  <c:v>419.49</c:v>
                </c:pt>
                <c:pt idx="2">
                  <c:v>392.01</c:v>
                </c:pt>
                <c:pt idx="3">
                  <c:v>465.03</c:v>
                </c:pt>
                <c:pt idx="4">
                  <c:v>434.48</c:v>
                </c:pt>
              </c:numCache>
            </c:numRef>
          </c:val>
          <c:extLst>
            <c:ext xmlns:c16="http://schemas.microsoft.com/office/drawing/2014/chart" uri="{C3380CC4-5D6E-409C-BE32-E72D297353CC}">
              <c16:uniqueId val="{00000000-1E2F-4519-98AB-8F47B71F0E0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1E2F-4519-98AB-8F47B71F0E0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0"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広島県　三次市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52556</v>
      </c>
      <c r="AM8" s="68"/>
      <c r="AN8" s="68"/>
      <c r="AO8" s="68"/>
      <c r="AP8" s="68"/>
      <c r="AQ8" s="68"/>
      <c r="AR8" s="68"/>
      <c r="AS8" s="68"/>
      <c r="AT8" s="67">
        <f>データ!T6</f>
        <v>778.14</v>
      </c>
      <c r="AU8" s="67"/>
      <c r="AV8" s="67"/>
      <c r="AW8" s="67"/>
      <c r="AX8" s="67"/>
      <c r="AY8" s="67"/>
      <c r="AZ8" s="67"/>
      <c r="BA8" s="67"/>
      <c r="BB8" s="67">
        <f>データ!U6</f>
        <v>67.540000000000006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7.09</v>
      </c>
      <c r="Q10" s="67"/>
      <c r="R10" s="67"/>
      <c r="S10" s="67"/>
      <c r="T10" s="67"/>
      <c r="U10" s="67"/>
      <c r="V10" s="67"/>
      <c r="W10" s="67">
        <f>データ!Q6</f>
        <v>100</v>
      </c>
      <c r="X10" s="67"/>
      <c r="Y10" s="67"/>
      <c r="Z10" s="67"/>
      <c r="AA10" s="67"/>
      <c r="AB10" s="67"/>
      <c r="AC10" s="67"/>
      <c r="AD10" s="68">
        <f>データ!R6</f>
        <v>2937</v>
      </c>
      <c r="AE10" s="68"/>
      <c r="AF10" s="68"/>
      <c r="AG10" s="68"/>
      <c r="AH10" s="68"/>
      <c r="AI10" s="68"/>
      <c r="AJ10" s="68"/>
      <c r="AK10" s="2"/>
      <c r="AL10" s="68">
        <f>データ!V6</f>
        <v>3699</v>
      </c>
      <c r="AM10" s="68"/>
      <c r="AN10" s="68"/>
      <c r="AO10" s="68"/>
      <c r="AP10" s="68"/>
      <c r="AQ10" s="68"/>
      <c r="AR10" s="68"/>
      <c r="AS10" s="68"/>
      <c r="AT10" s="67">
        <f>データ!W6</f>
        <v>2.93</v>
      </c>
      <c r="AU10" s="67"/>
      <c r="AV10" s="67"/>
      <c r="AW10" s="67"/>
      <c r="AX10" s="67"/>
      <c r="AY10" s="67"/>
      <c r="AZ10" s="67"/>
      <c r="BA10" s="67"/>
      <c r="BB10" s="67">
        <f>データ!X6</f>
        <v>1262.46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MGCgJSOx8Ntkv6C1+waGGglBANNOhWSdhbtw1wjCAgXUXjsNcwauF9zJxp43W6ej8Z1pMO0dXm8Rhk1KFPG/CA==" saltValue="A/JxkosbmvH6IuBO9KP5A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342092</v>
      </c>
      <c r="D6" s="33">
        <f t="shared" si="3"/>
        <v>47</v>
      </c>
      <c r="E6" s="33">
        <f t="shared" si="3"/>
        <v>17</v>
      </c>
      <c r="F6" s="33">
        <f t="shared" si="3"/>
        <v>4</v>
      </c>
      <c r="G6" s="33">
        <f t="shared" si="3"/>
        <v>0</v>
      </c>
      <c r="H6" s="33" t="str">
        <f t="shared" si="3"/>
        <v>広島県　三次市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7.09</v>
      </c>
      <c r="Q6" s="34">
        <f t="shared" si="3"/>
        <v>100</v>
      </c>
      <c r="R6" s="34">
        <f t="shared" si="3"/>
        <v>2937</v>
      </c>
      <c r="S6" s="34">
        <f t="shared" si="3"/>
        <v>52556</v>
      </c>
      <c r="T6" s="34">
        <f t="shared" si="3"/>
        <v>778.14</v>
      </c>
      <c r="U6" s="34">
        <f t="shared" si="3"/>
        <v>67.540000000000006</v>
      </c>
      <c r="V6" s="34">
        <f t="shared" si="3"/>
        <v>3699</v>
      </c>
      <c r="W6" s="34">
        <f t="shared" si="3"/>
        <v>2.93</v>
      </c>
      <c r="X6" s="34">
        <f t="shared" si="3"/>
        <v>1262.46</v>
      </c>
      <c r="Y6" s="35">
        <f>IF(Y7="",NA(),Y7)</f>
        <v>79.400000000000006</v>
      </c>
      <c r="Z6" s="35">
        <f t="shared" ref="Z6:AH6" si="4">IF(Z7="",NA(),Z7)</f>
        <v>73.7</v>
      </c>
      <c r="AA6" s="35">
        <f t="shared" si="4"/>
        <v>77.47</v>
      </c>
      <c r="AB6" s="35">
        <f t="shared" si="4"/>
        <v>76.319999999999993</v>
      </c>
      <c r="AC6" s="35">
        <f t="shared" si="4"/>
        <v>67.510000000000005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9.17</v>
      </c>
      <c r="BG6" s="35">
        <f t="shared" ref="BG6:BO6" si="7">IF(BG7="",NA(),BG7)</f>
        <v>10.33</v>
      </c>
      <c r="BH6" s="35">
        <f t="shared" si="7"/>
        <v>11.53</v>
      </c>
      <c r="BI6" s="34">
        <f t="shared" si="7"/>
        <v>0</v>
      </c>
      <c r="BJ6" s="35">
        <f t="shared" si="7"/>
        <v>89.62</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62.56</v>
      </c>
      <c r="BR6" s="35">
        <f t="shared" ref="BR6:BZ6" si="8">IF(BR7="",NA(),BR7)</f>
        <v>54.58</v>
      </c>
      <c r="BS6" s="35">
        <f t="shared" si="8"/>
        <v>58.29</v>
      </c>
      <c r="BT6" s="35">
        <f t="shared" si="8"/>
        <v>53.39</v>
      </c>
      <c r="BU6" s="35">
        <f t="shared" si="8"/>
        <v>45.73</v>
      </c>
      <c r="BV6" s="35">
        <f t="shared" si="8"/>
        <v>66.56</v>
      </c>
      <c r="BW6" s="35">
        <f t="shared" si="8"/>
        <v>66.22</v>
      </c>
      <c r="BX6" s="35">
        <f t="shared" si="8"/>
        <v>69.87</v>
      </c>
      <c r="BY6" s="35">
        <f t="shared" si="8"/>
        <v>74.3</v>
      </c>
      <c r="BZ6" s="35">
        <f t="shared" si="8"/>
        <v>72.260000000000005</v>
      </c>
      <c r="CA6" s="34" t="str">
        <f>IF(CA7="","",IF(CA7="-","【-】","【"&amp;SUBSTITUTE(TEXT(CA7,"#,##0.00"),"-","△")&amp;"】"))</f>
        <v>【74.48】</v>
      </c>
      <c r="CB6" s="35">
        <f>IF(CB7="",NA(),CB7)</f>
        <v>376.08</v>
      </c>
      <c r="CC6" s="35">
        <f t="shared" ref="CC6:CK6" si="9">IF(CC7="",NA(),CC7)</f>
        <v>419.49</v>
      </c>
      <c r="CD6" s="35">
        <f t="shared" si="9"/>
        <v>392.01</v>
      </c>
      <c r="CE6" s="35">
        <f t="shared" si="9"/>
        <v>465.03</v>
      </c>
      <c r="CF6" s="35">
        <f t="shared" si="9"/>
        <v>434.48</v>
      </c>
      <c r="CG6" s="35">
        <f t="shared" si="9"/>
        <v>244.29</v>
      </c>
      <c r="CH6" s="35">
        <f t="shared" si="9"/>
        <v>246.72</v>
      </c>
      <c r="CI6" s="35">
        <f t="shared" si="9"/>
        <v>234.96</v>
      </c>
      <c r="CJ6" s="35">
        <f t="shared" si="9"/>
        <v>221.81</v>
      </c>
      <c r="CK6" s="35">
        <f t="shared" si="9"/>
        <v>230.02</v>
      </c>
      <c r="CL6" s="34" t="str">
        <f>IF(CL7="","",IF(CL7="-","【-】","【"&amp;SUBSTITUTE(TEXT(CL7,"#,##0.00"),"-","△")&amp;"】"))</f>
        <v>【219.46】</v>
      </c>
      <c r="CM6" s="35">
        <f>IF(CM7="",NA(),CM7)</f>
        <v>42.02</v>
      </c>
      <c r="CN6" s="35">
        <f t="shared" ref="CN6:CV6" si="10">IF(CN7="",NA(),CN7)</f>
        <v>39.979999999999997</v>
      </c>
      <c r="CO6" s="35">
        <f t="shared" si="10"/>
        <v>39.92</v>
      </c>
      <c r="CP6" s="35">
        <f t="shared" si="10"/>
        <v>42.1</v>
      </c>
      <c r="CQ6" s="35">
        <f t="shared" si="10"/>
        <v>37.200000000000003</v>
      </c>
      <c r="CR6" s="35">
        <f t="shared" si="10"/>
        <v>43.58</v>
      </c>
      <c r="CS6" s="35">
        <f t="shared" si="10"/>
        <v>41.35</v>
      </c>
      <c r="CT6" s="35">
        <f t="shared" si="10"/>
        <v>42.9</v>
      </c>
      <c r="CU6" s="35">
        <f t="shared" si="10"/>
        <v>43.36</v>
      </c>
      <c r="CV6" s="35">
        <f t="shared" si="10"/>
        <v>42.56</v>
      </c>
      <c r="CW6" s="34" t="str">
        <f>IF(CW7="","",IF(CW7="-","【-】","【"&amp;SUBSTITUTE(TEXT(CW7,"#,##0.00"),"-","△")&amp;"】"))</f>
        <v>【42.82】</v>
      </c>
      <c r="CX6" s="35">
        <f>IF(CX7="",NA(),CX7)</f>
        <v>72.47</v>
      </c>
      <c r="CY6" s="35">
        <f t="shared" ref="CY6:DG6" si="11">IF(CY7="",NA(),CY7)</f>
        <v>77.44</v>
      </c>
      <c r="CZ6" s="35">
        <f t="shared" si="11"/>
        <v>77.349999999999994</v>
      </c>
      <c r="DA6" s="35">
        <f t="shared" si="11"/>
        <v>79.59</v>
      </c>
      <c r="DB6" s="35">
        <f t="shared" si="11"/>
        <v>80.08</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342092</v>
      </c>
      <c r="D7" s="37">
        <v>47</v>
      </c>
      <c r="E7" s="37">
        <v>17</v>
      </c>
      <c r="F7" s="37">
        <v>4</v>
      </c>
      <c r="G7" s="37">
        <v>0</v>
      </c>
      <c r="H7" s="37" t="s">
        <v>98</v>
      </c>
      <c r="I7" s="37" t="s">
        <v>99</v>
      </c>
      <c r="J7" s="37" t="s">
        <v>100</v>
      </c>
      <c r="K7" s="37" t="s">
        <v>101</v>
      </c>
      <c r="L7" s="37" t="s">
        <v>102</v>
      </c>
      <c r="M7" s="37" t="s">
        <v>103</v>
      </c>
      <c r="N7" s="38" t="s">
        <v>104</v>
      </c>
      <c r="O7" s="38" t="s">
        <v>105</v>
      </c>
      <c r="P7" s="38">
        <v>7.09</v>
      </c>
      <c r="Q7" s="38">
        <v>100</v>
      </c>
      <c r="R7" s="38">
        <v>2937</v>
      </c>
      <c r="S7" s="38">
        <v>52556</v>
      </c>
      <c r="T7" s="38">
        <v>778.14</v>
      </c>
      <c r="U7" s="38">
        <v>67.540000000000006</v>
      </c>
      <c r="V7" s="38">
        <v>3699</v>
      </c>
      <c r="W7" s="38">
        <v>2.93</v>
      </c>
      <c r="X7" s="38">
        <v>1262.46</v>
      </c>
      <c r="Y7" s="38">
        <v>79.400000000000006</v>
      </c>
      <c r="Z7" s="38">
        <v>73.7</v>
      </c>
      <c r="AA7" s="38">
        <v>77.47</v>
      </c>
      <c r="AB7" s="38">
        <v>76.319999999999993</v>
      </c>
      <c r="AC7" s="38">
        <v>67.510000000000005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9.17</v>
      </c>
      <c r="BG7" s="38">
        <v>10.33</v>
      </c>
      <c r="BH7" s="38">
        <v>11.53</v>
      </c>
      <c r="BI7" s="38">
        <v>0</v>
      </c>
      <c r="BJ7" s="38">
        <v>89.62</v>
      </c>
      <c r="BK7" s="38">
        <v>1436</v>
      </c>
      <c r="BL7" s="38">
        <v>1434.89</v>
      </c>
      <c r="BM7" s="38">
        <v>1298.9100000000001</v>
      </c>
      <c r="BN7" s="38">
        <v>1243.71</v>
      </c>
      <c r="BO7" s="38">
        <v>1194.1500000000001</v>
      </c>
      <c r="BP7" s="38">
        <v>1209.4000000000001</v>
      </c>
      <c r="BQ7" s="38">
        <v>62.56</v>
      </c>
      <c r="BR7" s="38">
        <v>54.58</v>
      </c>
      <c r="BS7" s="38">
        <v>58.29</v>
      </c>
      <c r="BT7" s="38">
        <v>53.39</v>
      </c>
      <c r="BU7" s="38">
        <v>45.73</v>
      </c>
      <c r="BV7" s="38">
        <v>66.56</v>
      </c>
      <c r="BW7" s="38">
        <v>66.22</v>
      </c>
      <c r="BX7" s="38">
        <v>69.87</v>
      </c>
      <c r="BY7" s="38">
        <v>74.3</v>
      </c>
      <c r="BZ7" s="38">
        <v>72.260000000000005</v>
      </c>
      <c r="CA7" s="38">
        <v>74.48</v>
      </c>
      <c r="CB7" s="38">
        <v>376.08</v>
      </c>
      <c r="CC7" s="38">
        <v>419.49</v>
      </c>
      <c r="CD7" s="38">
        <v>392.01</v>
      </c>
      <c r="CE7" s="38">
        <v>465.03</v>
      </c>
      <c r="CF7" s="38">
        <v>434.48</v>
      </c>
      <c r="CG7" s="38">
        <v>244.29</v>
      </c>
      <c r="CH7" s="38">
        <v>246.72</v>
      </c>
      <c r="CI7" s="38">
        <v>234.96</v>
      </c>
      <c r="CJ7" s="38">
        <v>221.81</v>
      </c>
      <c r="CK7" s="38">
        <v>230.02</v>
      </c>
      <c r="CL7" s="38">
        <v>219.46</v>
      </c>
      <c r="CM7" s="38">
        <v>42.02</v>
      </c>
      <c r="CN7" s="38">
        <v>39.979999999999997</v>
      </c>
      <c r="CO7" s="38">
        <v>39.92</v>
      </c>
      <c r="CP7" s="38">
        <v>42.1</v>
      </c>
      <c r="CQ7" s="38">
        <v>37.200000000000003</v>
      </c>
      <c r="CR7" s="38">
        <v>43.58</v>
      </c>
      <c r="CS7" s="38">
        <v>41.35</v>
      </c>
      <c r="CT7" s="38">
        <v>42.9</v>
      </c>
      <c r="CU7" s="38">
        <v>43.36</v>
      </c>
      <c r="CV7" s="38">
        <v>42.56</v>
      </c>
      <c r="CW7" s="38">
        <v>42.82</v>
      </c>
      <c r="CX7" s="38">
        <v>72.47</v>
      </c>
      <c r="CY7" s="38">
        <v>77.44</v>
      </c>
      <c r="CZ7" s="38">
        <v>77.349999999999994</v>
      </c>
      <c r="DA7" s="38">
        <v>79.59</v>
      </c>
      <c r="DB7" s="38">
        <v>80.08</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h.matsuie3594</cp:lastModifiedBy>
  <cp:lastPrinted>2020-01-24T06:29:24Z</cp:lastPrinted>
  <dcterms:created xsi:type="dcterms:W3CDTF">2019-12-05T05:14:07Z</dcterms:created>
  <dcterms:modified xsi:type="dcterms:W3CDTF">2020-01-24T06:29:25Z</dcterms:modified>
  <cp:category/>
</cp:coreProperties>
</file>