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y.yoshida4582\Desktop\ホームページ用様式\"/>
    </mc:Choice>
  </mc:AlternateContent>
  <bookViews>
    <workbookView xWindow="0" yWindow="0" windowWidth="20490" windowHeight="6960" tabRatio="707" activeTab="5"/>
  </bookViews>
  <sheets>
    <sheet name="はじめに" sheetId="8" r:id="rId1"/>
    <sheet name="参加者名簿 (マニュアル)" sheetId="7" r:id="rId2"/>
    <sheet name="作業日報 (マニュアル)" sheetId="6" r:id="rId3"/>
    <sheet name="参加者名簿" sheetId="4" r:id="rId4"/>
    <sheet name="活動記録(1-6)" sheetId="1" r:id="rId5"/>
    <sheet name="作業日報" sheetId="5" r:id="rId6"/>
    <sheet name="【取組番号表】 " sheetId="2" r:id="rId7"/>
    <sheet name="【選択肢】" sheetId="3" r:id="rId8"/>
  </sheets>
  <definedNames>
    <definedName name="_xlnm._FilterDatabase" localSheetId="5" hidden="1">作業日報!$A$1:$WVV$1</definedName>
    <definedName name="_xlnm._FilterDatabase" localSheetId="2" hidden="1">'作業日報 (マニュアル)'!$A$1:$WVG$1</definedName>
    <definedName name="_xlnm.Print_Area" localSheetId="6">'【取組番号表】 '!$A$1:$F$190</definedName>
    <definedName name="_xlnm.Print_Area" localSheetId="7">【選択肢】!$K$1:$T$78</definedName>
    <definedName name="_xlnm.Print_Area" localSheetId="4">'活動記録(1-6)'!$B$1:$Q$79</definedName>
    <definedName name="_xlnm.Print_Area" localSheetId="5">作業日報!$A$1:$H$989</definedName>
    <definedName name="_xlnm.Print_Area" localSheetId="2">'作業日報 (マニュアル)'!$A$1:$H$43</definedName>
    <definedName name="_xlnm.Print_Area" localSheetId="3">参加者名簿!$A$1:$AA$101</definedName>
    <definedName name="_xlnm.Print_Area" localSheetId="1">'参加者名簿 (マニュアル)'!$A$1:$AA$51</definedName>
    <definedName name="_xlnm.Print_Titles" localSheetId="4">'活動記録(1-6)'!$5:$7</definedName>
    <definedName name="_xlnm.Print_Titles" localSheetId="3">参加者名簿!$A:$B,参加者名簿!$2:$2</definedName>
    <definedName name="_xlnm.Print_Titles" localSheetId="1">'参加者名簿 (マニュアル)'!$A:$B,'参加者名簿 (マニュアル)'!$2:$2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4" i="5" l="1"/>
  <c r="A87" i="5" s="1"/>
  <c r="A130" i="5" s="1"/>
  <c r="A173" i="5" s="1"/>
  <c r="A216" i="5" s="1"/>
  <c r="A259" i="5" s="1"/>
  <c r="A302" i="5" s="1"/>
  <c r="A345" i="5" s="1"/>
  <c r="A388" i="5" s="1"/>
  <c r="A431" i="5" s="1"/>
  <c r="A474" i="5" s="1"/>
  <c r="A517" i="5" s="1"/>
  <c r="A560" i="5" s="1"/>
  <c r="A603" i="5" s="1"/>
  <c r="A646" i="5" s="1"/>
  <c r="A689" i="5" s="1"/>
  <c r="A732" i="5" s="1"/>
  <c r="A775" i="5" s="1"/>
  <c r="A818" i="5" s="1"/>
  <c r="A861" i="5" s="1"/>
  <c r="A904" i="5" s="1"/>
  <c r="A947" i="5" s="1"/>
  <c r="B44" i="5"/>
  <c r="B87" i="5" s="1"/>
  <c r="B130" i="5" s="1"/>
  <c r="B173" i="5" s="1"/>
  <c r="B216" i="5" s="1"/>
  <c r="B259" i="5" s="1"/>
  <c r="B302" i="5" s="1"/>
  <c r="B345" i="5" s="1"/>
  <c r="B388" i="5" s="1"/>
  <c r="B431" i="5" s="1"/>
  <c r="B474" i="5" s="1"/>
  <c r="B517" i="5" s="1"/>
  <c r="B560" i="5" s="1"/>
  <c r="B603" i="5" s="1"/>
  <c r="B646" i="5" s="1"/>
  <c r="B689" i="5" s="1"/>
  <c r="B732" i="5" s="1"/>
  <c r="B775" i="5" s="1"/>
  <c r="B818" i="5" s="1"/>
  <c r="B861" i="5" s="1"/>
  <c r="B904" i="5" s="1"/>
  <c r="B947" i="5" s="1"/>
  <c r="C44" i="5"/>
  <c r="C87" i="5" s="1"/>
  <c r="C130" i="5" s="1"/>
  <c r="C173" i="5" s="1"/>
  <c r="C216" i="5" s="1"/>
  <c r="C259" i="5" s="1"/>
  <c r="C302" i="5" s="1"/>
  <c r="C345" i="5" s="1"/>
  <c r="C388" i="5" s="1"/>
  <c r="C431" i="5" s="1"/>
  <c r="C474" i="5" s="1"/>
  <c r="C517" i="5" s="1"/>
  <c r="C560" i="5" s="1"/>
  <c r="C603" i="5" s="1"/>
  <c r="C646" i="5" s="1"/>
  <c r="C689" i="5" s="1"/>
  <c r="C732" i="5" s="1"/>
  <c r="C775" i="5" s="1"/>
  <c r="C818" i="5" s="1"/>
  <c r="C861" i="5" s="1"/>
  <c r="C904" i="5" s="1"/>
  <c r="C947" i="5" s="1"/>
  <c r="G2" i="1"/>
  <c r="F3" i="6" l="1"/>
  <c r="AA51" i="7"/>
  <c r="Z51" i="7"/>
  <c r="Y51" i="7"/>
  <c r="X51" i="7"/>
  <c r="W51" i="7"/>
  <c r="V51" i="7"/>
  <c r="U51" i="7"/>
  <c r="T51" i="7"/>
  <c r="S51" i="7"/>
  <c r="R51" i="7"/>
  <c r="Q51" i="7"/>
  <c r="P51" i="7"/>
  <c r="O51" i="7"/>
  <c r="N51" i="7"/>
  <c r="M51" i="7"/>
  <c r="L51" i="7"/>
  <c r="K51" i="7"/>
  <c r="J51" i="7"/>
  <c r="I51" i="7"/>
  <c r="H51" i="7"/>
  <c r="G51" i="7"/>
  <c r="F51" i="7"/>
  <c r="E51" i="7"/>
  <c r="AA50" i="7"/>
  <c r="Z50" i="7"/>
  <c r="Y50" i="7"/>
  <c r="X50" i="7"/>
  <c r="W50" i="7"/>
  <c r="V50" i="7"/>
  <c r="U50" i="7"/>
  <c r="T50" i="7"/>
  <c r="S50" i="7"/>
  <c r="R50" i="7"/>
  <c r="Q50" i="7"/>
  <c r="P50" i="7"/>
  <c r="O50" i="7"/>
  <c r="N50" i="7"/>
  <c r="M50" i="7"/>
  <c r="L50" i="7"/>
  <c r="K50" i="7"/>
  <c r="J50" i="7"/>
  <c r="I50" i="7"/>
  <c r="H50" i="7"/>
  <c r="G50" i="7"/>
  <c r="F50" i="7"/>
  <c r="E50" i="7"/>
  <c r="AA49" i="7"/>
  <c r="Z49" i="7"/>
  <c r="Y49" i="7"/>
  <c r="X49" i="7"/>
  <c r="W49" i="7"/>
  <c r="V49" i="7"/>
  <c r="U49" i="7"/>
  <c r="T49" i="7"/>
  <c r="S49" i="7"/>
  <c r="R49" i="7"/>
  <c r="Q49" i="7"/>
  <c r="P49" i="7"/>
  <c r="O49" i="7"/>
  <c r="N49" i="7"/>
  <c r="M49" i="7"/>
  <c r="L49" i="7"/>
  <c r="K49" i="7"/>
  <c r="J49" i="7"/>
  <c r="I49" i="7"/>
  <c r="H49" i="7"/>
  <c r="G49" i="7"/>
  <c r="F49" i="7"/>
  <c r="E49" i="7"/>
  <c r="AA48" i="7"/>
  <c r="Z48" i="7"/>
  <c r="Y48" i="7"/>
  <c r="X48" i="7"/>
  <c r="W48" i="7"/>
  <c r="V48" i="7"/>
  <c r="U48" i="7"/>
  <c r="T48" i="7"/>
  <c r="S48" i="7"/>
  <c r="R48" i="7"/>
  <c r="Q48" i="7"/>
  <c r="P48" i="7"/>
  <c r="O48" i="7"/>
  <c r="N48" i="7"/>
  <c r="M48" i="7"/>
  <c r="L48" i="7"/>
  <c r="K48" i="7"/>
  <c r="J48" i="7"/>
  <c r="I48" i="7"/>
  <c r="H48" i="7"/>
  <c r="G48" i="7"/>
  <c r="F48" i="7"/>
  <c r="E48" i="7"/>
  <c r="AA47" i="7"/>
  <c r="Z47" i="7"/>
  <c r="Y47" i="7"/>
  <c r="X47" i="7"/>
  <c r="W47" i="7"/>
  <c r="V47" i="7"/>
  <c r="U47" i="7"/>
  <c r="T47" i="7"/>
  <c r="S47" i="7"/>
  <c r="R47" i="7"/>
  <c r="Q47" i="7"/>
  <c r="P47" i="7"/>
  <c r="O47" i="7"/>
  <c r="N47" i="7"/>
  <c r="M47" i="7"/>
  <c r="L47" i="7"/>
  <c r="K47" i="7"/>
  <c r="J47" i="7"/>
  <c r="I47" i="7"/>
  <c r="H47" i="7"/>
  <c r="G47" i="7"/>
  <c r="F47" i="7"/>
  <c r="E47" i="7"/>
  <c r="AA46" i="7"/>
  <c r="Z46" i="7"/>
  <c r="Y46" i="7"/>
  <c r="X46" i="7"/>
  <c r="W46" i="7"/>
  <c r="V46" i="7"/>
  <c r="U46" i="7"/>
  <c r="T46" i="7"/>
  <c r="S46" i="7"/>
  <c r="R46" i="7"/>
  <c r="Q46" i="7"/>
  <c r="P46" i="7"/>
  <c r="O46" i="7"/>
  <c r="N46" i="7"/>
  <c r="M46" i="7"/>
  <c r="L46" i="7"/>
  <c r="K46" i="7"/>
  <c r="J46" i="7"/>
  <c r="I46" i="7"/>
  <c r="H46" i="7"/>
  <c r="G46" i="7"/>
  <c r="F46" i="7"/>
  <c r="E46" i="7"/>
  <c r="AA45" i="7"/>
  <c r="Z45" i="7"/>
  <c r="Y45" i="7"/>
  <c r="X45" i="7"/>
  <c r="W45" i="7"/>
  <c r="V45" i="7"/>
  <c r="U45" i="7"/>
  <c r="T45" i="7"/>
  <c r="S45" i="7"/>
  <c r="R45" i="7"/>
  <c r="Q45" i="7"/>
  <c r="P45" i="7"/>
  <c r="O45" i="7"/>
  <c r="N45" i="7"/>
  <c r="M45" i="7"/>
  <c r="L45" i="7"/>
  <c r="K45" i="7"/>
  <c r="J45" i="7"/>
  <c r="I45" i="7"/>
  <c r="H45" i="7"/>
  <c r="G45" i="7"/>
  <c r="F45" i="7"/>
  <c r="E45" i="7"/>
  <c r="AA44" i="7"/>
  <c r="Z44" i="7"/>
  <c r="Y44" i="7"/>
  <c r="X44" i="7"/>
  <c r="W44" i="7"/>
  <c r="V44" i="7"/>
  <c r="U44" i="7"/>
  <c r="T44" i="7"/>
  <c r="S44" i="7"/>
  <c r="R44" i="7"/>
  <c r="Q44" i="7"/>
  <c r="P44" i="7"/>
  <c r="O44" i="7"/>
  <c r="N44" i="7"/>
  <c r="M44" i="7"/>
  <c r="L44" i="7"/>
  <c r="K44" i="7"/>
  <c r="J44" i="7"/>
  <c r="I44" i="7"/>
  <c r="H44" i="7"/>
  <c r="G44" i="7"/>
  <c r="F44" i="7"/>
  <c r="E44" i="7"/>
  <c r="AA43" i="7"/>
  <c r="Z43" i="7"/>
  <c r="Y43" i="7"/>
  <c r="X43" i="7"/>
  <c r="W43" i="7"/>
  <c r="V43" i="7"/>
  <c r="U43" i="7"/>
  <c r="T43" i="7"/>
  <c r="S43" i="7"/>
  <c r="R43" i="7"/>
  <c r="Q43" i="7"/>
  <c r="P43" i="7"/>
  <c r="O43" i="7"/>
  <c r="N43" i="7"/>
  <c r="M43" i="7"/>
  <c r="L43" i="7"/>
  <c r="K43" i="7"/>
  <c r="J43" i="7"/>
  <c r="I43" i="7"/>
  <c r="H43" i="7"/>
  <c r="G43" i="7"/>
  <c r="F43" i="7"/>
  <c r="E43" i="7"/>
  <c r="AA42" i="7"/>
  <c r="Z42" i="7"/>
  <c r="Y42" i="7"/>
  <c r="X42" i="7"/>
  <c r="W42" i="7"/>
  <c r="V42" i="7"/>
  <c r="U42" i="7"/>
  <c r="T42" i="7"/>
  <c r="S42" i="7"/>
  <c r="R42" i="7"/>
  <c r="Q42" i="7"/>
  <c r="P42" i="7"/>
  <c r="O42" i="7"/>
  <c r="N42" i="7"/>
  <c r="M42" i="7"/>
  <c r="L42" i="7"/>
  <c r="K42" i="7"/>
  <c r="J42" i="7"/>
  <c r="I42" i="7"/>
  <c r="H42" i="7"/>
  <c r="G42" i="7"/>
  <c r="F42" i="7"/>
  <c r="E42" i="7"/>
  <c r="AA41" i="7"/>
  <c r="Z41" i="7"/>
  <c r="Y41" i="7"/>
  <c r="X41" i="7"/>
  <c r="W41" i="7"/>
  <c r="V41" i="7"/>
  <c r="U41" i="7"/>
  <c r="T41" i="7"/>
  <c r="S41" i="7"/>
  <c r="R41" i="7"/>
  <c r="Q41" i="7"/>
  <c r="P41" i="7"/>
  <c r="O41" i="7"/>
  <c r="N41" i="7"/>
  <c r="M41" i="7"/>
  <c r="L41" i="7"/>
  <c r="K41" i="7"/>
  <c r="J41" i="7"/>
  <c r="I41" i="7"/>
  <c r="H41" i="7"/>
  <c r="G41" i="7"/>
  <c r="F41" i="7"/>
  <c r="E41" i="7"/>
  <c r="AA40" i="7"/>
  <c r="Z40" i="7"/>
  <c r="Y40" i="7"/>
  <c r="X40" i="7"/>
  <c r="W40" i="7"/>
  <c r="V40" i="7"/>
  <c r="U40" i="7"/>
  <c r="T40" i="7"/>
  <c r="S40" i="7"/>
  <c r="R40" i="7"/>
  <c r="Q40" i="7"/>
  <c r="P40" i="7"/>
  <c r="O40" i="7"/>
  <c r="N40" i="7"/>
  <c r="M40" i="7"/>
  <c r="L40" i="7"/>
  <c r="K40" i="7"/>
  <c r="J40" i="7"/>
  <c r="I40" i="7"/>
  <c r="H40" i="7"/>
  <c r="G40" i="7"/>
  <c r="F40" i="7"/>
  <c r="E40" i="7"/>
  <c r="AA39" i="7"/>
  <c r="Z39" i="7"/>
  <c r="Y39" i="7"/>
  <c r="X39" i="7"/>
  <c r="W39" i="7"/>
  <c r="V39" i="7"/>
  <c r="U39" i="7"/>
  <c r="T39" i="7"/>
  <c r="S39" i="7"/>
  <c r="R39" i="7"/>
  <c r="Q39" i="7"/>
  <c r="P39" i="7"/>
  <c r="O39" i="7"/>
  <c r="N39" i="7"/>
  <c r="M39" i="7"/>
  <c r="L39" i="7"/>
  <c r="K39" i="7"/>
  <c r="J39" i="7"/>
  <c r="I39" i="7"/>
  <c r="H39" i="7"/>
  <c r="G39" i="7"/>
  <c r="F39" i="7"/>
  <c r="E39" i="7"/>
  <c r="AA38" i="7"/>
  <c r="Z38" i="7"/>
  <c r="Y38" i="7"/>
  <c r="X38" i="7"/>
  <c r="W38" i="7"/>
  <c r="V38" i="7"/>
  <c r="U38" i="7"/>
  <c r="T38" i="7"/>
  <c r="S38" i="7"/>
  <c r="R38" i="7"/>
  <c r="Q38" i="7"/>
  <c r="P38" i="7"/>
  <c r="O38" i="7"/>
  <c r="N38" i="7"/>
  <c r="M38" i="7"/>
  <c r="L38" i="7"/>
  <c r="K38" i="7"/>
  <c r="J38" i="7"/>
  <c r="I38" i="7"/>
  <c r="H38" i="7"/>
  <c r="G38" i="7"/>
  <c r="F38" i="7"/>
  <c r="E38" i="7"/>
  <c r="AA37" i="7"/>
  <c r="Z37" i="7"/>
  <c r="Y37" i="7"/>
  <c r="X37" i="7"/>
  <c r="W37" i="7"/>
  <c r="V37" i="7"/>
  <c r="U37" i="7"/>
  <c r="T37" i="7"/>
  <c r="S37" i="7"/>
  <c r="R37" i="7"/>
  <c r="Q37" i="7"/>
  <c r="P37" i="7"/>
  <c r="O37" i="7"/>
  <c r="N37" i="7"/>
  <c r="M37" i="7"/>
  <c r="L37" i="7"/>
  <c r="K37" i="7"/>
  <c r="J37" i="7"/>
  <c r="I37" i="7"/>
  <c r="H37" i="7"/>
  <c r="G37" i="7"/>
  <c r="F37" i="7"/>
  <c r="E37" i="7"/>
  <c r="AA36" i="7"/>
  <c r="Z36" i="7"/>
  <c r="Y36" i="7"/>
  <c r="X36" i="7"/>
  <c r="W36" i="7"/>
  <c r="V36" i="7"/>
  <c r="U36" i="7"/>
  <c r="T36" i="7"/>
  <c r="S36" i="7"/>
  <c r="R36" i="7"/>
  <c r="Q36" i="7"/>
  <c r="P36" i="7"/>
  <c r="O36" i="7"/>
  <c r="N36" i="7"/>
  <c r="M36" i="7"/>
  <c r="L36" i="7"/>
  <c r="K36" i="7"/>
  <c r="J36" i="7"/>
  <c r="I36" i="7"/>
  <c r="H36" i="7"/>
  <c r="G36" i="7"/>
  <c r="F36" i="7"/>
  <c r="E36" i="7"/>
  <c r="AA35" i="7"/>
  <c r="Z35" i="7"/>
  <c r="Y35" i="7"/>
  <c r="X35" i="7"/>
  <c r="W35" i="7"/>
  <c r="V35" i="7"/>
  <c r="U35" i="7"/>
  <c r="T35" i="7"/>
  <c r="S35" i="7"/>
  <c r="R35" i="7"/>
  <c r="Q35" i="7"/>
  <c r="P35" i="7"/>
  <c r="O35" i="7"/>
  <c r="N35" i="7"/>
  <c r="M35" i="7"/>
  <c r="L35" i="7"/>
  <c r="K35" i="7"/>
  <c r="J35" i="7"/>
  <c r="I35" i="7"/>
  <c r="H35" i="7"/>
  <c r="G35" i="7"/>
  <c r="F35" i="7"/>
  <c r="E35" i="7"/>
  <c r="AA34" i="7"/>
  <c r="Z34" i="7"/>
  <c r="Y34" i="7"/>
  <c r="X34" i="7"/>
  <c r="W34" i="7"/>
  <c r="V34" i="7"/>
  <c r="U34" i="7"/>
  <c r="T34" i="7"/>
  <c r="S34" i="7"/>
  <c r="R34" i="7"/>
  <c r="Q34" i="7"/>
  <c r="P34" i="7"/>
  <c r="O34" i="7"/>
  <c r="N34" i="7"/>
  <c r="M34" i="7"/>
  <c r="L34" i="7"/>
  <c r="K34" i="7"/>
  <c r="J34" i="7"/>
  <c r="I34" i="7"/>
  <c r="H34" i="7"/>
  <c r="G34" i="7"/>
  <c r="F34" i="7"/>
  <c r="E34" i="7"/>
  <c r="AA33" i="7"/>
  <c r="Z33" i="7"/>
  <c r="Y33" i="7"/>
  <c r="X33" i="7"/>
  <c r="W33" i="7"/>
  <c r="V33" i="7"/>
  <c r="U33" i="7"/>
  <c r="T33" i="7"/>
  <c r="S33" i="7"/>
  <c r="R33" i="7"/>
  <c r="Q33" i="7"/>
  <c r="P33" i="7"/>
  <c r="O33" i="7"/>
  <c r="N33" i="7"/>
  <c r="M33" i="7"/>
  <c r="L33" i="7"/>
  <c r="K33" i="7"/>
  <c r="J33" i="7"/>
  <c r="I33" i="7"/>
  <c r="H33" i="7"/>
  <c r="G33" i="7"/>
  <c r="F33" i="7"/>
  <c r="E33" i="7"/>
  <c r="AA32" i="7"/>
  <c r="Z32" i="7"/>
  <c r="Y32" i="7"/>
  <c r="X32" i="7"/>
  <c r="W32" i="7"/>
  <c r="V32" i="7"/>
  <c r="U32" i="7"/>
  <c r="T32" i="7"/>
  <c r="S32" i="7"/>
  <c r="R32" i="7"/>
  <c r="Q32" i="7"/>
  <c r="P32" i="7"/>
  <c r="O32" i="7"/>
  <c r="N32" i="7"/>
  <c r="M32" i="7"/>
  <c r="L32" i="7"/>
  <c r="K32" i="7"/>
  <c r="J32" i="7"/>
  <c r="I32" i="7"/>
  <c r="H32" i="7"/>
  <c r="G32" i="7"/>
  <c r="F32" i="7"/>
  <c r="E32" i="7"/>
  <c r="AA31" i="7"/>
  <c r="Z31" i="7"/>
  <c r="Y31" i="7"/>
  <c r="X31" i="7"/>
  <c r="W31" i="7"/>
  <c r="V31" i="7"/>
  <c r="U31" i="7"/>
  <c r="T31" i="7"/>
  <c r="S31" i="7"/>
  <c r="R31" i="7"/>
  <c r="Q31" i="7"/>
  <c r="P31" i="7"/>
  <c r="O31" i="7"/>
  <c r="N31" i="7"/>
  <c r="M31" i="7"/>
  <c r="L31" i="7"/>
  <c r="K31" i="7"/>
  <c r="J31" i="7"/>
  <c r="I31" i="7"/>
  <c r="H31" i="7"/>
  <c r="G31" i="7"/>
  <c r="F31" i="7"/>
  <c r="E31" i="7"/>
  <c r="AA30" i="7"/>
  <c r="Z30" i="7"/>
  <c r="Y30" i="7"/>
  <c r="X30" i="7"/>
  <c r="W30" i="7"/>
  <c r="V30" i="7"/>
  <c r="U30" i="7"/>
  <c r="T30" i="7"/>
  <c r="S30" i="7"/>
  <c r="R30" i="7"/>
  <c r="Q30" i="7"/>
  <c r="P30" i="7"/>
  <c r="O30" i="7"/>
  <c r="N30" i="7"/>
  <c r="M30" i="7"/>
  <c r="L30" i="7"/>
  <c r="K30" i="7"/>
  <c r="J30" i="7"/>
  <c r="I30" i="7"/>
  <c r="H30" i="7"/>
  <c r="G30" i="7"/>
  <c r="F30" i="7"/>
  <c r="E30" i="7"/>
  <c r="AA29" i="7"/>
  <c r="Z29" i="7"/>
  <c r="Y29" i="7"/>
  <c r="X29" i="7"/>
  <c r="W29" i="7"/>
  <c r="V29" i="7"/>
  <c r="U29" i="7"/>
  <c r="T29" i="7"/>
  <c r="S29" i="7"/>
  <c r="R29" i="7"/>
  <c r="Q29" i="7"/>
  <c r="P29" i="7"/>
  <c r="O29" i="7"/>
  <c r="N29" i="7"/>
  <c r="M29" i="7"/>
  <c r="L29" i="7"/>
  <c r="K29" i="7"/>
  <c r="J29" i="7"/>
  <c r="I29" i="7"/>
  <c r="H29" i="7"/>
  <c r="G29" i="7"/>
  <c r="F29" i="7"/>
  <c r="E29" i="7"/>
  <c r="AA28" i="7"/>
  <c r="Z28" i="7"/>
  <c r="Y28" i="7"/>
  <c r="X28" i="7"/>
  <c r="W28" i="7"/>
  <c r="V28" i="7"/>
  <c r="U28" i="7"/>
  <c r="T28" i="7"/>
  <c r="S28" i="7"/>
  <c r="R28" i="7"/>
  <c r="Q28" i="7"/>
  <c r="P28" i="7"/>
  <c r="O28" i="7"/>
  <c r="N28" i="7"/>
  <c r="M28" i="7"/>
  <c r="L28" i="7"/>
  <c r="K28" i="7"/>
  <c r="J28" i="7"/>
  <c r="I28" i="7"/>
  <c r="H28" i="7"/>
  <c r="G28" i="7"/>
  <c r="F28" i="7"/>
  <c r="E28" i="7"/>
  <c r="AA27" i="7"/>
  <c r="Z27" i="7"/>
  <c r="Y27" i="7"/>
  <c r="X27" i="7"/>
  <c r="W27" i="7"/>
  <c r="V27" i="7"/>
  <c r="U27" i="7"/>
  <c r="T27" i="7"/>
  <c r="S27" i="7"/>
  <c r="R27" i="7"/>
  <c r="Q27" i="7"/>
  <c r="P27" i="7"/>
  <c r="O27" i="7"/>
  <c r="N27" i="7"/>
  <c r="M27" i="7"/>
  <c r="L27" i="7"/>
  <c r="K27" i="7"/>
  <c r="J27" i="7"/>
  <c r="I27" i="7"/>
  <c r="H27" i="7"/>
  <c r="G27" i="7"/>
  <c r="F27" i="7"/>
  <c r="E27" i="7"/>
  <c r="AA26" i="7"/>
  <c r="Z26" i="7"/>
  <c r="Y26" i="7"/>
  <c r="X26" i="7"/>
  <c r="W26" i="7"/>
  <c r="V26" i="7"/>
  <c r="U26" i="7"/>
  <c r="T26" i="7"/>
  <c r="S26" i="7"/>
  <c r="R26" i="7"/>
  <c r="Q26" i="7"/>
  <c r="P26" i="7"/>
  <c r="O26" i="7"/>
  <c r="N26" i="7"/>
  <c r="M26" i="7"/>
  <c r="L26" i="7"/>
  <c r="K26" i="7"/>
  <c r="J26" i="7"/>
  <c r="I26" i="7"/>
  <c r="H26" i="7"/>
  <c r="G26" i="7"/>
  <c r="F26" i="7"/>
  <c r="E26" i="7"/>
  <c r="AA25" i="7"/>
  <c r="Z25" i="7"/>
  <c r="Y25" i="7"/>
  <c r="X25" i="7"/>
  <c r="W25" i="7"/>
  <c r="V25" i="7"/>
  <c r="U25" i="7"/>
  <c r="T25" i="7"/>
  <c r="S25" i="7"/>
  <c r="R25" i="7"/>
  <c r="Q25" i="7"/>
  <c r="P25" i="7"/>
  <c r="O25" i="7"/>
  <c r="N25" i="7"/>
  <c r="M25" i="7"/>
  <c r="L25" i="7"/>
  <c r="K25" i="7"/>
  <c r="J25" i="7"/>
  <c r="I25" i="7"/>
  <c r="H25" i="7"/>
  <c r="G25" i="7"/>
  <c r="F25" i="7"/>
  <c r="E25" i="7"/>
  <c r="AA24" i="7"/>
  <c r="Z24" i="7"/>
  <c r="Y24" i="7"/>
  <c r="X24" i="7"/>
  <c r="W24" i="7"/>
  <c r="V24" i="7"/>
  <c r="U24" i="7"/>
  <c r="T24" i="7"/>
  <c r="S24" i="7"/>
  <c r="R24" i="7"/>
  <c r="Q24" i="7"/>
  <c r="P24" i="7"/>
  <c r="O24" i="7"/>
  <c r="N24" i="7"/>
  <c r="M24" i="7"/>
  <c r="L24" i="7"/>
  <c r="K24" i="7"/>
  <c r="J24" i="7"/>
  <c r="I24" i="7"/>
  <c r="H24" i="7"/>
  <c r="G24" i="7"/>
  <c r="F24" i="7"/>
  <c r="E24" i="7"/>
  <c r="AA23" i="7"/>
  <c r="Z23" i="7"/>
  <c r="Y23" i="7"/>
  <c r="X23" i="7"/>
  <c r="W23" i="7"/>
  <c r="V23" i="7"/>
  <c r="U23" i="7"/>
  <c r="T23" i="7"/>
  <c r="S23" i="7"/>
  <c r="R23" i="7"/>
  <c r="Q23" i="7"/>
  <c r="P23" i="7"/>
  <c r="O23" i="7"/>
  <c r="N23" i="7"/>
  <c r="M23" i="7"/>
  <c r="L23" i="7"/>
  <c r="K23" i="7"/>
  <c r="J23" i="7"/>
  <c r="I23" i="7"/>
  <c r="H23" i="7"/>
  <c r="G23" i="7"/>
  <c r="F23" i="7"/>
  <c r="E23" i="7"/>
  <c r="AA22" i="7"/>
  <c r="Z22" i="7"/>
  <c r="Y22" i="7"/>
  <c r="X22" i="7"/>
  <c r="W22" i="7"/>
  <c r="V22" i="7"/>
  <c r="U22" i="7"/>
  <c r="T22" i="7"/>
  <c r="S22" i="7"/>
  <c r="R22" i="7"/>
  <c r="Q22" i="7"/>
  <c r="P22" i="7"/>
  <c r="O22" i="7"/>
  <c r="N22" i="7"/>
  <c r="M22" i="7"/>
  <c r="L22" i="7"/>
  <c r="K22" i="7"/>
  <c r="J22" i="7"/>
  <c r="I22" i="7"/>
  <c r="H22" i="7"/>
  <c r="G22" i="7"/>
  <c r="F22" i="7"/>
  <c r="E22" i="7"/>
  <c r="AA21" i="7"/>
  <c r="Z21" i="7"/>
  <c r="Y21" i="7"/>
  <c r="X21" i="7"/>
  <c r="W21" i="7"/>
  <c r="V21" i="7"/>
  <c r="U21" i="7"/>
  <c r="T21" i="7"/>
  <c r="S21" i="7"/>
  <c r="R21" i="7"/>
  <c r="Q21" i="7"/>
  <c r="P21" i="7"/>
  <c r="O21" i="7"/>
  <c r="N21" i="7"/>
  <c r="M21" i="7"/>
  <c r="L21" i="7"/>
  <c r="K21" i="7"/>
  <c r="J21" i="7"/>
  <c r="I21" i="7"/>
  <c r="H21" i="7"/>
  <c r="G21" i="7"/>
  <c r="F21" i="7"/>
  <c r="E21" i="7"/>
  <c r="AA20" i="7"/>
  <c r="Z20" i="7"/>
  <c r="Y20" i="7"/>
  <c r="X20" i="7"/>
  <c r="W20" i="7"/>
  <c r="V20" i="7"/>
  <c r="U20" i="7"/>
  <c r="T20" i="7"/>
  <c r="S20" i="7"/>
  <c r="R20" i="7"/>
  <c r="Q20" i="7"/>
  <c r="P20" i="7"/>
  <c r="O20" i="7"/>
  <c r="N20" i="7"/>
  <c r="M20" i="7"/>
  <c r="L20" i="7"/>
  <c r="K20" i="7"/>
  <c r="J20" i="7"/>
  <c r="I20" i="7"/>
  <c r="H20" i="7"/>
  <c r="G20" i="7"/>
  <c r="F20" i="7"/>
  <c r="E20" i="7"/>
  <c r="AA19" i="7"/>
  <c r="Z19" i="7"/>
  <c r="Y19" i="7"/>
  <c r="X19" i="7"/>
  <c r="W19" i="7"/>
  <c r="V19" i="7"/>
  <c r="U19" i="7"/>
  <c r="T19" i="7"/>
  <c r="S19" i="7"/>
  <c r="R19" i="7"/>
  <c r="Q19" i="7"/>
  <c r="P19" i="7"/>
  <c r="O19" i="7"/>
  <c r="N19" i="7"/>
  <c r="M19" i="7"/>
  <c r="L19" i="7"/>
  <c r="K19" i="7"/>
  <c r="J19" i="7"/>
  <c r="I19" i="7"/>
  <c r="H19" i="7"/>
  <c r="G19" i="7"/>
  <c r="F19" i="7"/>
  <c r="E19" i="7"/>
  <c r="AA18" i="7"/>
  <c r="Z18" i="7"/>
  <c r="Y18" i="7"/>
  <c r="X18" i="7"/>
  <c r="W18" i="7"/>
  <c r="V18" i="7"/>
  <c r="U18" i="7"/>
  <c r="T18" i="7"/>
  <c r="S18" i="7"/>
  <c r="R18" i="7"/>
  <c r="Q18" i="7"/>
  <c r="P18" i="7"/>
  <c r="O18" i="7"/>
  <c r="N18" i="7"/>
  <c r="M18" i="7"/>
  <c r="L18" i="7"/>
  <c r="K18" i="7"/>
  <c r="J18" i="7"/>
  <c r="I18" i="7"/>
  <c r="H18" i="7"/>
  <c r="G18" i="7"/>
  <c r="F18" i="7"/>
  <c r="E18" i="7"/>
  <c r="AA17" i="7"/>
  <c r="Z17" i="7"/>
  <c r="Y17" i="7"/>
  <c r="X17" i="7"/>
  <c r="W17" i="7"/>
  <c r="V17" i="7"/>
  <c r="U17" i="7"/>
  <c r="T17" i="7"/>
  <c r="S17" i="7"/>
  <c r="R17" i="7"/>
  <c r="Q17" i="7"/>
  <c r="P17" i="7"/>
  <c r="O17" i="7"/>
  <c r="N17" i="7"/>
  <c r="M17" i="7"/>
  <c r="L17" i="7"/>
  <c r="K17" i="7"/>
  <c r="J17" i="7"/>
  <c r="I17" i="7"/>
  <c r="H17" i="7"/>
  <c r="G17" i="7"/>
  <c r="F17" i="7"/>
  <c r="E17" i="7"/>
  <c r="AA16" i="7"/>
  <c r="Z16" i="7"/>
  <c r="Y16" i="7"/>
  <c r="X16" i="7"/>
  <c r="W16" i="7"/>
  <c r="V16" i="7"/>
  <c r="U16" i="7"/>
  <c r="T16" i="7"/>
  <c r="S16" i="7"/>
  <c r="R16" i="7"/>
  <c r="Q16" i="7"/>
  <c r="P16" i="7"/>
  <c r="O16" i="7"/>
  <c r="N16" i="7"/>
  <c r="M16" i="7"/>
  <c r="L16" i="7"/>
  <c r="K16" i="7"/>
  <c r="J16" i="7"/>
  <c r="I16" i="7"/>
  <c r="H16" i="7"/>
  <c r="G16" i="7"/>
  <c r="F16" i="7"/>
  <c r="E16" i="7"/>
  <c r="AA15" i="7"/>
  <c r="Z15" i="7"/>
  <c r="Y15" i="7"/>
  <c r="X15" i="7"/>
  <c r="W15" i="7"/>
  <c r="V15" i="7"/>
  <c r="U15" i="7"/>
  <c r="T15" i="7"/>
  <c r="S15" i="7"/>
  <c r="R15" i="7"/>
  <c r="Q15" i="7"/>
  <c r="P15" i="7"/>
  <c r="O15" i="7"/>
  <c r="N15" i="7"/>
  <c r="M15" i="7"/>
  <c r="L15" i="7"/>
  <c r="K15" i="7"/>
  <c r="J15" i="7"/>
  <c r="I15" i="7"/>
  <c r="H15" i="7"/>
  <c r="G15" i="7"/>
  <c r="F15" i="7"/>
  <c r="E15" i="7"/>
  <c r="AA14" i="7"/>
  <c r="Z14" i="7"/>
  <c r="Y14" i="7"/>
  <c r="X14" i="7"/>
  <c r="W14" i="7"/>
  <c r="V14" i="7"/>
  <c r="U14" i="7"/>
  <c r="T14" i="7"/>
  <c r="S14" i="7"/>
  <c r="R14" i="7"/>
  <c r="Q14" i="7"/>
  <c r="P14" i="7"/>
  <c r="O14" i="7"/>
  <c r="N14" i="7"/>
  <c r="M14" i="7"/>
  <c r="L14" i="7"/>
  <c r="K14" i="7"/>
  <c r="J14" i="7"/>
  <c r="I14" i="7"/>
  <c r="H14" i="7"/>
  <c r="G14" i="7"/>
  <c r="F14" i="7"/>
  <c r="E14" i="7"/>
  <c r="AA13" i="7"/>
  <c r="Z13" i="7"/>
  <c r="Y13" i="7"/>
  <c r="X13" i="7"/>
  <c r="W13" i="7"/>
  <c r="V13" i="7"/>
  <c r="U13" i="7"/>
  <c r="T13" i="7"/>
  <c r="S13" i="7"/>
  <c r="R13" i="7"/>
  <c r="Q13" i="7"/>
  <c r="P13" i="7"/>
  <c r="O13" i="7"/>
  <c r="N13" i="7"/>
  <c r="M13" i="7"/>
  <c r="L13" i="7"/>
  <c r="K13" i="7"/>
  <c r="J13" i="7"/>
  <c r="I13" i="7"/>
  <c r="H13" i="7"/>
  <c r="G13" i="7"/>
  <c r="F13" i="7"/>
  <c r="E13" i="7"/>
  <c r="AA12" i="7"/>
  <c r="Z12" i="7"/>
  <c r="Y12" i="7"/>
  <c r="X12" i="7"/>
  <c r="W12" i="7"/>
  <c r="V12" i="7"/>
  <c r="U12" i="7"/>
  <c r="T12" i="7"/>
  <c r="S12" i="7"/>
  <c r="R12" i="7"/>
  <c r="Q12" i="7"/>
  <c r="P12" i="7"/>
  <c r="O12" i="7"/>
  <c r="N12" i="7"/>
  <c r="M12" i="7"/>
  <c r="L12" i="7"/>
  <c r="K12" i="7"/>
  <c r="J12" i="7"/>
  <c r="I12" i="7"/>
  <c r="H12" i="7"/>
  <c r="G12" i="7"/>
  <c r="F12" i="7"/>
  <c r="E12" i="7"/>
  <c r="AA11" i="7"/>
  <c r="Z11" i="7"/>
  <c r="Y11" i="7"/>
  <c r="X11" i="7"/>
  <c r="W11" i="7"/>
  <c r="V11" i="7"/>
  <c r="U11" i="7"/>
  <c r="T11" i="7"/>
  <c r="S11" i="7"/>
  <c r="R11" i="7"/>
  <c r="Q11" i="7"/>
  <c r="P11" i="7"/>
  <c r="O11" i="7"/>
  <c r="N11" i="7"/>
  <c r="M11" i="7"/>
  <c r="L11" i="7"/>
  <c r="K11" i="7"/>
  <c r="J11" i="7"/>
  <c r="I11" i="7"/>
  <c r="H11" i="7"/>
  <c r="G11" i="7"/>
  <c r="F11" i="7"/>
  <c r="E11" i="7"/>
  <c r="AA10" i="7"/>
  <c r="Z10" i="7"/>
  <c r="Y10" i="7"/>
  <c r="X10" i="7"/>
  <c r="W10" i="7"/>
  <c r="V10" i="7"/>
  <c r="U10" i="7"/>
  <c r="T10" i="7"/>
  <c r="S10" i="7"/>
  <c r="R10" i="7"/>
  <c r="Q10" i="7"/>
  <c r="P10" i="7"/>
  <c r="O10" i="7"/>
  <c r="N10" i="7"/>
  <c r="M10" i="7"/>
  <c r="L10" i="7"/>
  <c r="K10" i="7"/>
  <c r="J10" i="7"/>
  <c r="I10" i="7"/>
  <c r="H10" i="7"/>
  <c r="G10" i="7"/>
  <c r="F10" i="7"/>
  <c r="E10" i="7"/>
  <c r="AA9" i="7"/>
  <c r="Z9" i="7"/>
  <c r="Y9" i="7"/>
  <c r="X9" i="7"/>
  <c r="W9" i="7"/>
  <c r="V9" i="7"/>
  <c r="U9" i="7"/>
  <c r="T9" i="7"/>
  <c r="S9" i="7"/>
  <c r="R9" i="7"/>
  <c r="Q9" i="7"/>
  <c r="P9" i="7"/>
  <c r="O9" i="7"/>
  <c r="N9" i="7"/>
  <c r="M9" i="7"/>
  <c r="L9" i="7"/>
  <c r="K9" i="7"/>
  <c r="J9" i="7"/>
  <c r="I9" i="7"/>
  <c r="H9" i="7"/>
  <c r="G9" i="7"/>
  <c r="F9" i="7"/>
  <c r="E9" i="7"/>
  <c r="AA8" i="7"/>
  <c r="Z8" i="7"/>
  <c r="Y8" i="7"/>
  <c r="X8" i="7"/>
  <c r="W8" i="7"/>
  <c r="V8" i="7"/>
  <c r="U8" i="7"/>
  <c r="T8" i="7"/>
  <c r="S8" i="7"/>
  <c r="R8" i="7"/>
  <c r="Q8" i="7"/>
  <c r="P8" i="7"/>
  <c r="O8" i="7"/>
  <c r="N8" i="7"/>
  <c r="M8" i="7"/>
  <c r="L8" i="7"/>
  <c r="K8" i="7"/>
  <c r="J8" i="7"/>
  <c r="I8" i="7"/>
  <c r="H8" i="7"/>
  <c r="G8" i="7"/>
  <c r="F8" i="7"/>
  <c r="E8" i="7"/>
  <c r="AA7" i="7"/>
  <c r="Z7" i="7"/>
  <c r="Y7" i="7"/>
  <c r="X7" i="7"/>
  <c r="W7" i="7"/>
  <c r="V7" i="7"/>
  <c r="U7" i="7"/>
  <c r="T7" i="7"/>
  <c r="S7" i="7"/>
  <c r="R7" i="7"/>
  <c r="Q7" i="7"/>
  <c r="P7" i="7"/>
  <c r="O7" i="7"/>
  <c r="N7" i="7"/>
  <c r="M7" i="7"/>
  <c r="L7" i="7"/>
  <c r="K7" i="7"/>
  <c r="J7" i="7"/>
  <c r="I7" i="7"/>
  <c r="H7" i="7"/>
  <c r="G7" i="7"/>
  <c r="F7" i="7"/>
  <c r="E7" i="7"/>
  <c r="AA6" i="7"/>
  <c r="Z6" i="7"/>
  <c r="Y6" i="7"/>
  <c r="X6" i="7"/>
  <c r="W6" i="7"/>
  <c r="V6" i="7"/>
  <c r="U6" i="7"/>
  <c r="T6" i="7"/>
  <c r="S6" i="7"/>
  <c r="R6" i="7"/>
  <c r="Q6" i="7"/>
  <c r="P6" i="7"/>
  <c r="O6" i="7"/>
  <c r="N6" i="7"/>
  <c r="M6" i="7"/>
  <c r="L6" i="7"/>
  <c r="K6" i="7"/>
  <c r="J6" i="7"/>
  <c r="I6" i="7"/>
  <c r="H6" i="7"/>
  <c r="G6" i="7"/>
  <c r="F6" i="7"/>
  <c r="E6" i="7"/>
  <c r="AA5" i="7"/>
  <c r="Z5" i="7"/>
  <c r="Y5" i="7"/>
  <c r="X5" i="7"/>
  <c r="W5" i="7"/>
  <c r="V5" i="7"/>
  <c r="U5" i="7"/>
  <c r="T5" i="7"/>
  <c r="S5" i="7"/>
  <c r="R5" i="7"/>
  <c r="Q5" i="7"/>
  <c r="P5" i="7"/>
  <c r="O5" i="7"/>
  <c r="N5" i="7"/>
  <c r="M5" i="7"/>
  <c r="L5" i="7"/>
  <c r="K5" i="7"/>
  <c r="J5" i="7"/>
  <c r="I5" i="7"/>
  <c r="H5" i="7"/>
  <c r="G5" i="7"/>
  <c r="F5" i="7"/>
  <c r="E5" i="7"/>
  <c r="AA4" i="7"/>
  <c r="Z4" i="7"/>
  <c r="Y4" i="7"/>
  <c r="X4" i="7"/>
  <c r="W4" i="7"/>
  <c r="V4" i="7"/>
  <c r="U4" i="7"/>
  <c r="T4" i="7"/>
  <c r="S4" i="7"/>
  <c r="R4" i="7"/>
  <c r="Q4" i="7"/>
  <c r="P4" i="7"/>
  <c r="O4" i="7"/>
  <c r="N4" i="7"/>
  <c r="M4" i="7"/>
  <c r="L4" i="7"/>
  <c r="K4" i="7"/>
  <c r="J4" i="7"/>
  <c r="I4" i="7"/>
  <c r="H4" i="7"/>
  <c r="G4" i="7"/>
  <c r="F4" i="7"/>
  <c r="E4" i="7"/>
  <c r="AA3" i="7"/>
  <c r="Z3" i="7"/>
  <c r="Y3" i="7"/>
  <c r="X3" i="7"/>
  <c r="W3" i="7"/>
  <c r="V3" i="7"/>
  <c r="U3" i="7"/>
  <c r="T3" i="7"/>
  <c r="S3" i="7"/>
  <c r="R3" i="7"/>
  <c r="Q3" i="7"/>
  <c r="P3" i="7"/>
  <c r="O3" i="7"/>
  <c r="N3" i="7"/>
  <c r="M3" i="7"/>
  <c r="L3" i="7"/>
  <c r="K3" i="7"/>
  <c r="J3" i="7"/>
  <c r="I3" i="7"/>
  <c r="H3" i="7"/>
  <c r="G3" i="7"/>
  <c r="F3" i="7"/>
  <c r="E3" i="7"/>
  <c r="Q2" i="1"/>
  <c r="G33" i="6"/>
  <c r="G32" i="6"/>
  <c r="C32" i="6"/>
  <c r="G31" i="6"/>
  <c r="C31" i="6"/>
  <c r="G30" i="6"/>
  <c r="C30" i="6"/>
  <c r="G29" i="6"/>
  <c r="C29" i="6"/>
  <c r="G28" i="6"/>
  <c r="C28" i="6"/>
  <c r="G27" i="6"/>
  <c r="C27" i="6"/>
  <c r="G26" i="6"/>
  <c r="C26" i="6"/>
  <c r="G25" i="6"/>
  <c r="C25" i="6"/>
  <c r="G24" i="6"/>
  <c r="C24" i="6"/>
  <c r="G23" i="6"/>
  <c r="C23" i="6"/>
  <c r="G22" i="6"/>
  <c r="C22" i="6"/>
  <c r="G21" i="6"/>
  <c r="C21" i="6"/>
  <c r="G20" i="6"/>
  <c r="C20" i="6"/>
  <c r="G19" i="6"/>
  <c r="C19" i="6"/>
  <c r="G18" i="6"/>
  <c r="C18" i="6"/>
  <c r="G17" i="6"/>
  <c r="C17" i="6"/>
  <c r="G16" i="6"/>
  <c r="C16" i="6"/>
  <c r="G15" i="6"/>
  <c r="C15" i="6"/>
  <c r="G14" i="6"/>
  <c r="C14" i="6"/>
  <c r="G13" i="6"/>
  <c r="C13" i="6"/>
  <c r="G12" i="6"/>
  <c r="C12" i="6"/>
  <c r="F8" i="6"/>
  <c r="D8" i="6"/>
  <c r="B8" i="6"/>
  <c r="F7" i="6"/>
  <c r="D7" i="6"/>
  <c r="B7" i="6"/>
  <c r="F6" i="6"/>
  <c r="D6" i="6"/>
  <c r="B6" i="6"/>
  <c r="F4" i="6"/>
  <c r="E33" i="6" l="1"/>
  <c r="B33" i="6"/>
  <c r="K947" i="5"/>
  <c r="J947" i="5"/>
  <c r="K904" i="5"/>
  <c r="J904" i="5"/>
  <c r="K861" i="5"/>
  <c r="J861" i="5"/>
  <c r="K818" i="5"/>
  <c r="J818" i="5"/>
  <c r="K775" i="5"/>
  <c r="J775" i="5"/>
  <c r="K732" i="5"/>
  <c r="J732" i="5"/>
  <c r="K689" i="5"/>
  <c r="J689" i="5"/>
  <c r="K646" i="5"/>
  <c r="J646" i="5"/>
  <c r="K603" i="5"/>
  <c r="J603" i="5"/>
  <c r="K560" i="5"/>
  <c r="J560" i="5"/>
  <c r="K517" i="5"/>
  <c r="J517" i="5"/>
  <c r="K474" i="5"/>
  <c r="J474" i="5"/>
  <c r="K431" i="5"/>
  <c r="J431" i="5"/>
  <c r="K388" i="5"/>
  <c r="J388" i="5"/>
  <c r="K345" i="5"/>
  <c r="J345" i="5"/>
  <c r="K302" i="5"/>
  <c r="J302" i="5"/>
  <c r="K259" i="5"/>
  <c r="J259" i="5"/>
  <c r="K216" i="5"/>
  <c r="J216" i="5"/>
  <c r="K173" i="5"/>
  <c r="J173" i="5"/>
  <c r="K130" i="5"/>
  <c r="J130" i="5"/>
  <c r="K87" i="5"/>
  <c r="J87" i="5"/>
  <c r="K44" i="5"/>
  <c r="J44" i="5"/>
  <c r="G978" i="5"/>
  <c r="C978" i="5"/>
  <c r="G977" i="5"/>
  <c r="C977" i="5"/>
  <c r="G976" i="5"/>
  <c r="C976" i="5"/>
  <c r="G975" i="5"/>
  <c r="C975" i="5"/>
  <c r="G974" i="5"/>
  <c r="C974" i="5"/>
  <c r="G973" i="5"/>
  <c r="C973" i="5"/>
  <c r="G972" i="5"/>
  <c r="C972" i="5"/>
  <c r="G971" i="5"/>
  <c r="C971" i="5"/>
  <c r="G970" i="5"/>
  <c r="C970" i="5"/>
  <c r="G969" i="5"/>
  <c r="C969" i="5"/>
  <c r="G968" i="5"/>
  <c r="C968" i="5"/>
  <c r="G967" i="5"/>
  <c r="C967" i="5"/>
  <c r="G966" i="5"/>
  <c r="C966" i="5"/>
  <c r="G965" i="5"/>
  <c r="C965" i="5"/>
  <c r="G964" i="5"/>
  <c r="C964" i="5"/>
  <c r="G963" i="5"/>
  <c r="C963" i="5"/>
  <c r="G962" i="5"/>
  <c r="C962" i="5"/>
  <c r="G961" i="5"/>
  <c r="C961" i="5"/>
  <c r="G960" i="5"/>
  <c r="C960" i="5"/>
  <c r="G959" i="5"/>
  <c r="C959" i="5"/>
  <c r="G958" i="5"/>
  <c r="C958" i="5"/>
  <c r="G935" i="5"/>
  <c r="C935" i="5"/>
  <c r="G934" i="5"/>
  <c r="C934" i="5"/>
  <c r="G933" i="5"/>
  <c r="C933" i="5"/>
  <c r="G932" i="5"/>
  <c r="C932" i="5"/>
  <c r="G931" i="5"/>
  <c r="C931" i="5"/>
  <c r="G930" i="5"/>
  <c r="C930" i="5"/>
  <c r="G929" i="5"/>
  <c r="C929" i="5"/>
  <c r="G928" i="5"/>
  <c r="C928" i="5"/>
  <c r="G927" i="5"/>
  <c r="C927" i="5"/>
  <c r="G926" i="5"/>
  <c r="C926" i="5"/>
  <c r="G925" i="5"/>
  <c r="C925" i="5"/>
  <c r="G924" i="5"/>
  <c r="C924" i="5"/>
  <c r="G923" i="5"/>
  <c r="C923" i="5"/>
  <c r="G922" i="5"/>
  <c r="C922" i="5"/>
  <c r="G921" i="5"/>
  <c r="C921" i="5"/>
  <c r="G920" i="5"/>
  <c r="C920" i="5"/>
  <c r="G919" i="5"/>
  <c r="C919" i="5"/>
  <c r="G918" i="5"/>
  <c r="C918" i="5"/>
  <c r="G917" i="5"/>
  <c r="C917" i="5"/>
  <c r="G916" i="5"/>
  <c r="C916" i="5"/>
  <c r="G915" i="5"/>
  <c r="C915" i="5"/>
  <c r="G892" i="5"/>
  <c r="C892" i="5"/>
  <c r="G891" i="5"/>
  <c r="C891" i="5"/>
  <c r="G890" i="5"/>
  <c r="C890" i="5"/>
  <c r="G889" i="5"/>
  <c r="C889" i="5"/>
  <c r="G888" i="5"/>
  <c r="C888" i="5"/>
  <c r="G887" i="5"/>
  <c r="C887" i="5"/>
  <c r="G886" i="5"/>
  <c r="C886" i="5"/>
  <c r="G885" i="5"/>
  <c r="C885" i="5"/>
  <c r="G884" i="5"/>
  <c r="C884" i="5"/>
  <c r="G883" i="5"/>
  <c r="C883" i="5"/>
  <c r="G882" i="5"/>
  <c r="C882" i="5"/>
  <c r="G881" i="5"/>
  <c r="C881" i="5"/>
  <c r="G880" i="5"/>
  <c r="C880" i="5"/>
  <c r="G879" i="5"/>
  <c r="C879" i="5"/>
  <c r="G878" i="5"/>
  <c r="C878" i="5"/>
  <c r="G877" i="5"/>
  <c r="C877" i="5"/>
  <c r="G876" i="5"/>
  <c r="C876" i="5"/>
  <c r="G875" i="5"/>
  <c r="C875" i="5"/>
  <c r="G874" i="5"/>
  <c r="C874" i="5"/>
  <c r="G873" i="5"/>
  <c r="C873" i="5"/>
  <c r="G872" i="5"/>
  <c r="C872" i="5"/>
  <c r="G849" i="5"/>
  <c r="C849" i="5"/>
  <c r="G848" i="5"/>
  <c r="C848" i="5"/>
  <c r="G847" i="5"/>
  <c r="C847" i="5"/>
  <c r="G846" i="5"/>
  <c r="C846" i="5"/>
  <c r="G845" i="5"/>
  <c r="C845" i="5"/>
  <c r="G844" i="5"/>
  <c r="C844" i="5"/>
  <c r="G843" i="5"/>
  <c r="C843" i="5"/>
  <c r="G842" i="5"/>
  <c r="C842" i="5"/>
  <c r="G841" i="5"/>
  <c r="C841" i="5"/>
  <c r="G840" i="5"/>
  <c r="C840" i="5"/>
  <c r="G839" i="5"/>
  <c r="C839" i="5"/>
  <c r="G838" i="5"/>
  <c r="C838" i="5"/>
  <c r="G837" i="5"/>
  <c r="C837" i="5"/>
  <c r="G836" i="5"/>
  <c r="C836" i="5"/>
  <c r="G835" i="5"/>
  <c r="C835" i="5"/>
  <c r="G834" i="5"/>
  <c r="C834" i="5"/>
  <c r="G833" i="5"/>
  <c r="C833" i="5"/>
  <c r="G832" i="5"/>
  <c r="C832" i="5"/>
  <c r="G831" i="5"/>
  <c r="C831" i="5"/>
  <c r="G830" i="5"/>
  <c r="C830" i="5"/>
  <c r="G829" i="5"/>
  <c r="C829" i="5"/>
  <c r="T947" i="5"/>
  <c r="S947" i="5"/>
  <c r="R947" i="5"/>
  <c r="Q947" i="5"/>
  <c r="P947" i="5"/>
  <c r="O947" i="5"/>
  <c r="T904" i="5"/>
  <c r="S904" i="5"/>
  <c r="R904" i="5"/>
  <c r="Q904" i="5"/>
  <c r="P904" i="5"/>
  <c r="O904" i="5"/>
  <c r="G806" i="5"/>
  <c r="C806" i="5"/>
  <c r="G805" i="5"/>
  <c r="C805" i="5"/>
  <c r="G804" i="5"/>
  <c r="C804" i="5"/>
  <c r="G803" i="5"/>
  <c r="C803" i="5"/>
  <c r="G802" i="5"/>
  <c r="C802" i="5"/>
  <c r="G801" i="5"/>
  <c r="C801" i="5"/>
  <c r="G800" i="5"/>
  <c r="C800" i="5"/>
  <c r="G799" i="5"/>
  <c r="C799" i="5"/>
  <c r="G798" i="5"/>
  <c r="C798" i="5"/>
  <c r="G797" i="5"/>
  <c r="C797" i="5"/>
  <c r="G796" i="5"/>
  <c r="C796" i="5"/>
  <c r="G795" i="5"/>
  <c r="C795" i="5"/>
  <c r="G794" i="5"/>
  <c r="C794" i="5"/>
  <c r="G793" i="5"/>
  <c r="C793" i="5"/>
  <c r="G792" i="5"/>
  <c r="C792" i="5"/>
  <c r="G791" i="5"/>
  <c r="C791" i="5"/>
  <c r="G790" i="5"/>
  <c r="C790" i="5"/>
  <c r="G789" i="5"/>
  <c r="C789" i="5"/>
  <c r="G788" i="5"/>
  <c r="C788" i="5"/>
  <c r="G787" i="5"/>
  <c r="C787" i="5"/>
  <c r="G786" i="5"/>
  <c r="C786" i="5"/>
  <c r="G763" i="5"/>
  <c r="C763" i="5"/>
  <c r="G762" i="5"/>
  <c r="C762" i="5"/>
  <c r="G761" i="5"/>
  <c r="C761" i="5"/>
  <c r="G760" i="5"/>
  <c r="C760" i="5"/>
  <c r="G759" i="5"/>
  <c r="C759" i="5"/>
  <c r="G758" i="5"/>
  <c r="C758" i="5"/>
  <c r="G757" i="5"/>
  <c r="C757" i="5"/>
  <c r="G756" i="5"/>
  <c r="C756" i="5"/>
  <c r="G755" i="5"/>
  <c r="C755" i="5"/>
  <c r="G754" i="5"/>
  <c r="C754" i="5"/>
  <c r="G753" i="5"/>
  <c r="C753" i="5"/>
  <c r="G752" i="5"/>
  <c r="C752" i="5"/>
  <c r="G751" i="5"/>
  <c r="C751" i="5"/>
  <c r="G750" i="5"/>
  <c r="C750" i="5"/>
  <c r="G749" i="5"/>
  <c r="C749" i="5"/>
  <c r="G748" i="5"/>
  <c r="C748" i="5"/>
  <c r="G747" i="5"/>
  <c r="C747" i="5"/>
  <c r="G746" i="5"/>
  <c r="C746" i="5"/>
  <c r="G745" i="5"/>
  <c r="C745" i="5"/>
  <c r="G744" i="5"/>
  <c r="C744" i="5"/>
  <c r="G743" i="5"/>
  <c r="C743" i="5"/>
  <c r="G720" i="5"/>
  <c r="C720" i="5"/>
  <c r="G719" i="5"/>
  <c r="C719" i="5"/>
  <c r="G718" i="5"/>
  <c r="C718" i="5"/>
  <c r="G717" i="5"/>
  <c r="C717" i="5"/>
  <c r="G716" i="5"/>
  <c r="C716" i="5"/>
  <c r="G715" i="5"/>
  <c r="C715" i="5"/>
  <c r="G714" i="5"/>
  <c r="C714" i="5"/>
  <c r="G713" i="5"/>
  <c r="C713" i="5"/>
  <c r="G712" i="5"/>
  <c r="C712" i="5"/>
  <c r="G711" i="5"/>
  <c r="C711" i="5"/>
  <c r="G710" i="5"/>
  <c r="C710" i="5"/>
  <c r="G709" i="5"/>
  <c r="C709" i="5"/>
  <c r="G708" i="5"/>
  <c r="C708" i="5"/>
  <c r="G707" i="5"/>
  <c r="C707" i="5"/>
  <c r="G706" i="5"/>
  <c r="C706" i="5"/>
  <c r="G705" i="5"/>
  <c r="C705" i="5"/>
  <c r="G704" i="5"/>
  <c r="C704" i="5"/>
  <c r="G703" i="5"/>
  <c r="C703" i="5"/>
  <c r="G702" i="5"/>
  <c r="C702" i="5"/>
  <c r="G701" i="5"/>
  <c r="C701" i="5"/>
  <c r="G700" i="5"/>
  <c r="C700" i="5"/>
  <c r="G677" i="5"/>
  <c r="C677" i="5"/>
  <c r="G676" i="5"/>
  <c r="C676" i="5"/>
  <c r="G675" i="5"/>
  <c r="C675" i="5"/>
  <c r="G674" i="5"/>
  <c r="C674" i="5"/>
  <c r="G673" i="5"/>
  <c r="C673" i="5"/>
  <c r="G672" i="5"/>
  <c r="C672" i="5"/>
  <c r="G671" i="5"/>
  <c r="C671" i="5"/>
  <c r="G670" i="5"/>
  <c r="C670" i="5"/>
  <c r="G669" i="5"/>
  <c r="C669" i="5"/>
  <c r="G668" i="5"/>
  <c r="C668" i="5"/>
  <c r="G667" i="5"/>
  <c r="C667" i="5"/>
  <c r="G666" i="5"/>
  <c r="C666" i="5"/>
  <c r="G665" i="5"/>
  <c r="C665" i="5"/>
  <c r="G664" i="5"/>
  <c r="C664" i="5"/>
  <c r="G663" i="5"/>
  <c r="C663" i="5"/>
  <c r="G662" i="5"/>
  <c r="C662" i="5"/>
  <c r="G661" i="5"/>
  <c r="C661" i="5"/>
  <c r="G660" i="5"/>
  <c r="C660" i="5"/>
  <c r="G659" i="5"/>
  <c r="C659" i="5"/>
  <c r="G658" i="5"/>
  <c r="C658" i="5"/>
  <c r="G657" i="5"/>
  <c r="C657" i="5"/>
  <c r="G634" i="5"/>
  <c r="C634" i="5"/>
  <c r="G633" i="5"/>
  <c r="C633" i="5"/>
  <c r="G632" i="5"/>
  <c r="C632" i="5"/>
  <c r="G631" i="5"/>
  <c r="C631" i="5"/>
  <c r="G630" i="5"/>
  <c r="C630" i="5"/>
  <c r="G629" i="5"/>
  <c r="C629" i="5"/>
  <c r="G628" i="5"/>
  <c r="C628" i="5"/>
  <c r="G627" i="5"/>
  <c r="C627" i="5"/>
  <c r="G626" i="5"/>
  <c r="C626" i="5"/>
  <c r="G625" i="5"/>
  <c r="C625" i="5"/>
  <c r="G624" i="5"/>
  <c r="C624" i="5"/>
  <c r="G623" i="5"/>
  <c r="C623" i="5"/>
  <c r="G622" i="5"/>
  <c r="C622" i="5"/>
  <c r="G621" i="5"/>
  <c r="C621" i="5"/>
  <c r="G620" i="5"/>
  <c r="C620" i="5"/>
  <c r="G619" i="5"/>
  <c r="C619" i="5"/>
  <c r="G618" i="5"/>
  <c r="C618" i="5"/>
  <c r="G617" i="5"/>
  <c r="C617" i="5"/>
  <c r="G616" i="5"/>
  <c r="C616" i="5"/>
  <c r="G615" i="5"/>
  <c r="C615" i="5"/>
  <c r="G614" i="5"/>
  <c r="C614" i="5"/>
  <c r="G591" i="5"/>
  <c r="C591" i="5"/>
  <c r="G590" i="5"/>
  <c r="C590" i="5"/>
  <c r="G589" i="5"/>
  <c r="C589" i="5"/>
  <c r="G588" i="5"/>
  <c r="C588" i="5"/>
  <c r="G587" i="5"/>
  <c r="C587" i="5"/>
  <c r="G586" i="5"/>
  <c r="C586" i="5"/>
  <c r="G585" i="5"/>
  <c r="C585" i="5"/>
  <c r="G584" i="5"/>
  <c r="C584" i="5"/>
  <c r="G583" i="5"/>
  <c r="C583" i="5"/>
  <c r="G582" i="5"/>
  <c r="C582" i="5"/>
  <c r="G581" i="5"/>
  <c r="C581" i="5"/>
  <c r="G580" i="5"/>
  <c r="C580" i="5"/>
  <c r="G579" i="5"/>
  <c r="C579" i="5"/>
  <c r="G578" i="5"/>
  <c r="C578" i="5"/>
  <c r="G577" i="5"/>
  <c r="C577" i="5"/>
  <c r="G576" i="5"/>
  <c r="C576" i="5"/>
  <c r="G575" i="5"/>
  <c r="C575" i="5"/>
  <c r="G574" i="5"/>
  <c r="C574" i="5"/>
  <c r="G573" i="5"/>
  <c r="C573" i="5"/>
  <c r="G572" i="5"/>
  <c r="C572" i="5"/>
  <c r="G571" i="5"/>
  <c r="C571" i="5"/>
  <c r="G548" i="5"/>
  <c r="C548" i="5"/>
  <c r="G547" i="5"/>
  <c r="C547" i="5"/>
  <c r="G546" i="5"/>
  <c r="C546" i="5"/>
  <c r="G545" i="5"/>
  <c r="C545" i="5"/>
  <c r="G544" i="5"/>
  <c r="C544" i="5"/>
  <c r="G543" i="5"/>
  <c r="C543" i="5"/>
  <c r="G542" i="5"/>
  <c r="C542" i="5"/>
  <c r="G541" i="5"/>
  <c r="C541" i="5"/>
  <c r="G540" i="5"/>
  <c r="C540" i="5"/>
  <c r="G539" i="5"/>
  <c r="C539" i="5"/>
  <c r="G538" i="5"/>
  <c r="C538" i="5"/>
  <c r="G537" i="5"/>
  <c r="C537" i="5"/>
  <c r="G536" i="5"/>
  <c r="C536" i="5"/>
  <c r="G535" i="5"/>
  <c r="C535" i="5"/>
  <c r="G534" i="5"/>
  <c r="C534" i="5"/>
  <c r="G533" i="5"/>
  <c r="C533" i="5"/>
  <c r="G532" i="5"/>
  <c r="C532" i="5"/>
  <c r="G531" i="5"/>
  <c r="C531" i="5"/>
  <c r="G530" i="5"/>
  <c r="C530" i="5"/>
  <c r="G529" i="5"/>
  <c r="C529" i="5"/>
  <c r="G528" i="5"/>
  <c r="C528" i="5"/>
  <c r="G505" i="5"/>
  <c r="C505" i="5"/>
  <c r="G504" i="5"/>
  <c r="C504" i="5"/>
  <c r="G503" i="5"/>
  <c r="C503" i="5"/>
  <c r="G502" i="5"/>
  <c r="C502" i="5"/>
  <c r="G501" i="5"/>
  <c r="C501" i="5"/>
  <c r="G500" i="5"/>
  <c r="C500" i="5"/>
  <c r="G499" i="5"/>
  <c r="C499" i="5"/>
  <c r="G498" i="5"/>
  <c r="C498" i="5"/>
  <c r="G497" i="5"/>
  <c r="C497" i="5"/>
  <c r="G496" i="5"/>
  <c r="C496" i="5"/>
  <c r="G495" i="5"/>
  <c r="C495" i="5"/>
  <c r="G494" i="5"/>
  <c r="C494" i="5"/>
  <c r="G493" i="5"/>
  <c r="C493" i="5"/>
  <c r="G492" i="5"/>
  <c r="C492" i="5"/>
  <c r="G491" i="5"/>
  <c r="C491" i="5"/>
  <c r="G490" i="5"/>
  <c r="C490" i="5"/>
  <c r="G489" i="5"/>
  <c r="C489" i="5"/>
  <c r="G488" i="5"/>
  <c r="C488" i="5"/>
  <c r="G487" i="5"/>
  <c r="C487" i="5"/>
  <c r="G486" i="5"/>
  <c r="C486" i="5"/>
  <c r="G485" i="5"/>
  <c r="C485" i="5"/>
  <c r="G462" i="5"/>
  <c r="C462" i="5"/>
  <c r="G461" i="5"/>
  <c r="C461" i="5"/>
  <c r="G460" i="5"/>
  <c r="C460" i="5"/>
  <c r="G459" i="5"/>
  <c r="C459" i="5"/>
  <c r="G458" i="5"/>
  <c r="C458" i="5"/>
  <c r="G457" i="5"/>
  <c r="C457" i="5"/>
  <c r="G456" i="5"/>
  <c r="C456" i="5"/>
  <c r="G455" i="5"/>
  <c r="C455" i="5"/>
  <c r="G454" i="5"/>
  <c r="C454" i="5"/>
  <c r="G453" i="5"/>
  <c r="C453" i="5"/>
  <c r="G452" i="5"/>
  <c r="C452" i="5"/>
  <c r="G451" i="5"/>
  <c r="C451" i="5"/>
  <c r="G450" i="5"/>
  <c r="C450" i="5"/>
  <c r="G449" i="5"/>
  <c r="C449" i="5"/>
  <c r="G448" i="5"/>
  <c r="C448" i="5"/>
  <c r="G447" i="5"/>
  <c r="C447" i="5"/>
  <c r="G446" i="5"/>
  <c r="C446" i="5"/>
  <c r="G445" i="5"/>
  <c r="C445" i="5"/>
  <c r="G444" i="5"/>
  <c r="C444" i="5"/>
  <c r="G443" i="5"/>
  <c r="C443" i="5"/>
  <c r="G442" i="5"/>
  <c r="C442" i="5"/>
  <c r="G419" i="5"/>
  <c r="C419" i="5"/>
  <c r="G418" i="5"/>
  <c r="C418" i="5"/>
  <c r="G417" i="5"/>
  <c r="C417" i="5"/>
  <c r="G416" i="5"/>
  <c r="C416" i="5"/>
  <c r="G415" i="5"/>
  <c r="C415" i="5"/>
  <c r="G414" i="5"/>
  <c r="C414" i="5"/>
  <c r="G413" i="5"/>
  <c r="C413" i="5"/>
  <c r="G412" i="5"/>
  <c r="C412" i="5"/>
  <c r="G411" i="5"/>
  <c r="C411" i="5"/>
  <c r="G410" i="5"/>
  <c r="C410" i="5"/>
  <c r="G409" i="5"/>
  <c r="C409" i="5"/>
  <c r="G408" i="5"/>
  <c r="C408" i="5"/>
  <c r="G407" i="5"/>
  <c r="C407" i="5"/>
  <c r="G406" i="5"/>
  <c r="C406" i="5"/>
  <c r="G405" i="5"/>
  <c r="C405" i="5"/>
  <c r="G404" i="5"/>
  <c r="C404" i="5"/>
  <c r="G403" i="5"/>
  <c r="C403" i="5"/>
  <c r="G402" i="5"/>
  <c r="C402" i="5"/>
  <c r="G401" i="5"/>
  <c r="C401" i="5"/>
  <c r="G400" i="5"/>
  <c r="C400" i="5"/>
  <c r="G399" i="5"/>
  <c r="C399" i="5"/>
  <c r="G376" i="5"/>
  <c r="C376" i="5"/>
  <c r="G375" i="5"/>
  <c r="C375" i="5"/>
  <c r="G374" i="5"/>
  <c r="C374" i="5"/>
  <c r="G373" i="5"/>
  <c r="C373" i="5"/>
  <c r="G372" i="5"/>
  <c r="C372" i="5"/>
  <c r="G371" i="5"/>
  <c r="C371" i="5"/>
  <c r="G370" i="5"/>
  <c r="C370" i="5"/>
  <c r="G369" i="5"/>
  <c r="C369" i="5"/>
  <c r="G368" i="5"/>
  <c r="C368" i="5"/>
  <c r="G367" i="5"/>
  <c r="C367" i="5"/>
  <c r="G366" i="5"/>
  <c r="C366" i="5"/>
  <c r="G365" i="5"/>
  <c r="C365" i="5"/>
  <c r="G364" i="5"/>
  <c r="C364" i="5"/>
  <c r="G363" i="5"/>
  <c r="C363" i="5"/>
  <c r="G362" i="5"/>
  <c r="C362" i="5"/>
  <c r="G361" i="5"/>
  <c r="C361" i="5"/>
  <c r="G360" i="5"/>
  <c r="C360" i="5"/>
  <c r="G359" i="5"/>
  <c r="C359" i="5"/>
  <c r="G358" i="5"/>
  <c r="C358" i="5"/>
  <c r="G357" i="5"/>
  <c r="C357" i="5"/>
  <c r="G356" i="5"/>
  <c r="C356" i="5"/>
  <c r="G333" i="5"/>
  <c r="C333" i="5"/>
  <c r="G332" i="5"/>
  <c r="C332" i="5"/>
  <c r="G331" i="5"/>
  <c r="C331" i="5"/>
  <c r="G330" i="5"/>
  <c r="C330" i="5"/>
  <c r="G329" i="5"/>
  <c r="C329" i="5"/>
  <c r="G328" i="5"/>
  <c r="C328" i="5"/>
  <c r="G327" i="5"/>
  <c r="C327" i="5"/>
  <c r="G326" i="5"/>
  <c r="C326" i="5"/>
  <c r="G325" i="5"/>
  <c r="C325" i="5"/>
  <c r="G324" i="5"/>
  <c r="C324" i="5"/>
  <c r="G323" i="5"/>
  <c r="C323" i="5"/>
  <c r="G322" i="5"/>
  <c r="C322" i="5"/>
  <c r="G321" i="5"/>
  <c r="C321" i="5"/>
  <c r="G320" i="5"/>
  <c r="C320" i="5"/>
  <c r="G319" i="5"/>
  <c r="C319" i="5"/>
  <c r="G318" i="5"/>
  <c r="C318" i="5"/>
  <c r="G317" i="5"/>
  <c r="C317" i="5"/>
  <c r="G316" i="5"/>
  <c r="C316" i="5"/>
  <c r="G315" i="5"/>
  <c r="C315" i="5"/>
  <c r="G314" i="5"/>
  <c r="C314" i="5"/>
  <c r="G313" i="5"/>
  <c r="C313" i="5"/>
  <c r="G290" i="5"/>
  <c r="C290" i="5"/>
  <c r="G289" i="5"/>
  <c r="C289" i="5"/>
  <c r="G288" i="5"/>
  <c r="C288" i="5"/>
  <c r="G287" i="5"/>
  <c r="C287" i="5"/>
  <c r="G286" i="5"/>
  <c r="C286" i="5"/>
  <c r="G285" i="5"/>
  <c r="C285" i="5"/>
  <c r="G284" i="5"/>
  <c r="C284" i="5"/>
  <c r="G283" i="5"/>
  <c r="C283" i="5"/>
  <c r="G282" i="5"/>
  <c r="C282" i="5"/>
  <c r="G281" i="5"/>
  <c r="C281" i="5"/>
  <c r="G280" i="5"/>
  <c r="C280" i="5"/>
  <c r="G279" i="5"/>
  <c r="C279" i="5"/>
  <c r="G278" i="5"/>
  <c r="C278" i="5"/>
  <c r="G277" i="5"/>
  <c r="C277" i="5"/>
  <c r="G276" i="5"/>
  <c r="C276" i="5"/>
  <c r="G275" i="5"/>
  <c r="C275" i="5"/>
  <c r="G274" i="5"/>
  <c r="C274" i="5"/>
  <c r="G273" i="5"/>
  <c r="C273" i="5"/>
  <c r="G272" i="5"/>
  <c r="C272" i="5"/>
  <c r="G271" i="5"/>
  <c r="C271" i="5"/>
  <c r="G270" i="5"/>
  <c r="C270" i="5"/>
  <c r="G247" i="5"/>
  <c r="C247" i="5"/>
  <c r="G246" i="5"/>
  <c r="C246" i="5"/>
  <c r="G245" i="5"/>
  <c r="C245" i="5"/>
  <c r="G244" i="5"/>
  <c r="C244" i="5"/>
  <c r="G243" i="5"/>
  <c r="C243" i="5"/>
  <c r="G242" i="5"/>
  <c r="C242" i="5"/>
  <c r="G241" i="5"/>
  <c r="C241" i="5"/>
  <c r="G240" i="5"/>
  <c r="C240" i="5"/>
  <c r="G239" i="5"/>
  <c r="C239" i="5"/>
  <c r="G238" i="5"/>
  <c r="C238" i="5"/>
  <c r="G237" i="5"/>
  <c r="C237" i="5"/>
  <c r="G236" i="5"/>
  <c r="C236" i="5"/>
  <c r="G235" i="5"/>
  <c r="C235" i="5"/>
  <c r="G234" i="5"/>
  <c r="C234" i="5"/>
  <c r="G233" i="5"/>
  <c r="C233" i="5"/>
  <c r="G232" i="5"/>
  <c r="C232" i="5"/>
  <c r="G231" i="5"/>
  <c r="C231" i="5"/>
  <c r="G230" i="5"/>
  <c r="C230" i="5"/>
  <c r="G229" i="5"/>
  <c r="C229" i="5"/>
  <c r="G228" i="5"/>
  <c r="C228" i="5"/>
  <c r="G227" i="5"/>
  <c r="C227" i="5"/>
  <c r="G204" i="5"/>
  <c r="C204" i="5"/>
  <c r="G203" i="5"/>
  <c r="C203" i="5"/>
  <c r="G202" i="5"/>
  <c r="C202" i="5"/>
  <c r="G201" i="5"/>
  <c r="C201" i="5"/>
  <c r="G200" i="5"/>
  <c r="C200" i="5"/>
  <c r="G199" i="5"/>
  <c r="C199" i="5"/>
  <c r="G198" i="5"/>
  <c r="C198" i="5"/>
  <c r="G197" i="5"/>
  <c r="C197" i="5"/>
  <c r="G196" i="5"/>
  <c r="C196" i="5"/>
  <c r="G195" i="5"/>
  <c r="C195" i="5"/>
  <c r="G194" i="5"/>
  <c r="C194" i="5"/>
  <c r="G193" i="5"/>
  <c r="C193" i="5"/>
  <c r="G192" i="5"/>
  <c r="C192" i="5"/>
  <c r="G191" i="5"/>
  <c r="C191" i="5"/>
  <c r="G190" i="5"/>
  <c r="C190" i="5"/>
  <c r="G189" i="5"/>
  <c r="C189" i="5"/>
  <c r="G188" i="5"/>
  <c r="C188" i="5"/>
  <c r="G187" i="5"/>
  <c r="C187" i="5"/>
  <c r="G186" i="5"/>
  <c r="C186" i="5"/>
  <c r="G185" i="5"/>
  <c r="C185" i="5"/>
  <c r="G184" i="5"/>
  <c r="C184" i="5"/>
  <c r="G161" i="5"/>
  <c r="C161" i="5"/>
  <c r="G160" i="5"/>
  <c r="C160" i="5"/>
  <c r="G159" i="5"/>
  <c r="C159" i="5"/>
  <c r="G158" i="5"/>
  <c r="C158" i="5"/>
  <c r="G157" i="5"/>
  <c r="C157" i="5"/>
  <c r="G156" i="5"/>
  <c r="C156" i="5"/>
  <c r="G155" i="5"/>
  <c r="C155" i="5"/>
  <c r="G154" i="5"/>
  <c r="C154" i="5"/>
  <c r="G153" i="5"/>
  <c r="C153" i="5"/>
  <c r="G152" i="5"/>
  <c r="C152" i="5"/>
  <c r="G151" i="5"/>
  <c r="C151" i="5"/>
  <c r="G150" i="5"/>
  <c r="C150" i="5"/>
  <c r="G149" i="5"/>
  <c r="C149" i="5"/>
  <c r="G148" i="5"/>
  <c r="C148" i="5"/>
  <c r="G147" i="5"/>
  <c r="C147" i="5"/>
  <c r="G146" i="5"/>
  <c r="C146" i="5"/>
  <c r="G145" i="5"/>
  <c r="C145" i="5"/>
  <c r="G144" i="5"/>
  <c r="C144" i="5"/>
  <c r="G143" i="5"/>
  <c r="C143" i="5"/>
  <c r="G142" i="5"/>
  <c r="C142" i="5"/>
  <c r="G141" i="5"/>
  <c r="C141" i="5"/>
  <c r="G118" i="5"/>
  <c r="C118" i="5"/>
  <c r="G117" i="5"/>
  <c r="C117" i="5"/>
  <c r="G116" i="5"/>
  <c r="C116" i="5"/>
  <c r="G115" i="5"/>
  <c r="C115" i="5"/>
  <c r="G114" i="5"/>
  <c r="C114" i="5"/>
  <c r="G113" i="5"/>
  <c r="C113" i="5"/>
  <c r="G112" i="5"/>
  <c r="C112" i="5"/>
  <c r="G111" i="5"/>
  <c r="C111" i="5"/>
  <c r="G110" i="5"/>
  <c r="C110" i="5"/>
  <c r="G109" i="5"/>
  <c r="C109" i="5"/>
  <c r="G108" i="5"/>
  <c r="C108" i="5"/>
  <c r="G107" i="5"/>
  <c r="C107" i="5"/>
  <c r="G106" i="5"/>
  <c r="C106" i="5"/>
  <c r="G105" i="5"/>
  <c r="C105" i="5"/>
  <c r="G104" i="5"/>
  <c r="C104" i="5"/>
  <c r="G103" i="5"/>
  <c r="C103" i="5"/>
  <c r="G102" i="5"/>
  <c r="C102" i="5"/>
  <c r="G101" i="5"/>
  <c r="C101" i="5"/>
  <c r="G100" i="5"/>
  <c r="C100" i="5"/>
  <c r="G99" i="5"/>
  <c r="C99" i="5"/>
  <c r="G98" i="5"/>
  <c r="C98" i="5"/>
  <c r="G75" i="5"/>
  <c r="C75" i="5"/>
  <c r="G74" i="5"/>
  <c r="C74" i="5"/>
  <c r="G73" i="5"/>
  <c r="C73" i="5"/>
  <c r="G72" i="5"/>
  <c r="C72" i="5"/>
  <c r="G71" i="5"/>
  <c r="C71" i="5"/>
  <c r="G70" i="5"/>
  <c r="C70" i="5"/>
  <c r="G69" i="5"/>
  <c r="C69" i="5"/>
  <c r="G68" i="5"/>
  <c r="C68" i="5"/>
  <c r="G67" i="5"/>
  <c r="C67" i="5"/>
  <c r="G66" i="5"/>
  <c r="C66" i="5"/>
  <c r="G65" i="5"/>
  <c r="C65" i="5"/>
  <c r="G64" i="5"/>
  <c r="C64" i="5"/>
  <c r="G63" i="5"/>
  <c r="C63" i="5"/>
  <c r="G62" i="5"/>
  <c r="C62" i="5"/>
  <c r="G61" i="5"/>
  <c r="C61" i="5"/>
  <c r="G60" i="5"/>
  <c r="C60" i="5"/>
  <c r="G59" i="5"/>
  <c r="C59" i="5"/>
  <c r="G58" i="5"/>
  <c r="C58" i="5"/>
  <c r="G57" i="5"/>
  <c r="C57" i="5"/>
  <c r="G56" i="5"/>
  <c r="C56" i="5"/>
  <c r="G55" i="5"/>
  <c r="C55" i="5"/>
  <c r="T861" i="5" l="1"/>
  <c r="S861" i="5"/>
  <c r="R861" i="5"/>
  <c r="Q861" i="5"/>
  <c r="P861" i="5"/>
  <c r="O861" i="5"/>
  <c r="T818" i="5"/>
  <c r="S818" i="5"/>
  <c r="R818" i="5"/>
  <c r="Q818" i="5"/>
  <c r="P818" i="5"/>
  <c r="O818" i="5"/>
  <c r="T775" i="5"/>
  <c r="S775" i="5"/>
  <c r="R775" i="5"/>
  <c r="Q775" i="5"/>
  <c r="P775" i="5"/>
  <c r="O775" i="5"/>
  <c r="T732" i="5"/>
  <c r="S732" i="5"/>
  <c r="R732" i="5"/>
  <c r="Q732" i="5"/>
  <c r="P732" i="5"/>
  <c r="O732" i="5"/>
  <c r="T689" i="5"/>
  <c r="S689" i="5"/>
  <c r="R689" i="5"/>
  <c r="Q689" i="5"/>
  <c r="P689" i="5"/>
  <c r="O689" i="5"/>
  <c r="T646" i="5"/>
  <c r="S646" i="5"/>
  <c r="R646" i="5"/>
  <c r="Q646" i="5"/>
  <c r="P646" i="5"/>
  <c r="O646" i="5"/>
  <c r="T603" i="5"/>
  <c r="S603" i="5"/>
  <c r="R603" i="5"/>
  <c r="Q603" i="5"/>
  <c r="P603" i="5"/>
  <c r="O603" i="5"/>
  <c r="T560" i="5"/>
  <c r="S560" i="5"/>
  <c r="R560" i="5"/>
  <c r="Q560" i="5"/>
  <c r="P560" i="5"/>
  <c r="O560" i="5"/>
  <c r="T517" i="5"/>
  <c r="S517" i="5"/>
  <c r="R517" i="5"/>
  <c r="Q517" i="5"/>
  <c r="P517" i="5"/>
  <c r="O517" i="5"/>
  <c r="T474" i="5"/>
  <c r="S474" i="5"/>
  <c r="R474" i="5"/>
  <c r="Q474" i="5"/>
  <c r="P474" i="5"/>
  <c r="O474" i="5"/>
  <c r="T431" i="5"/>
  <c r="S431" i="5"/>
  <c r="R431" i="5"/>
  <c r="Q431" i="5"/>
  <c r="P431" i="5"/>
  <c r="O431" i="5"/>
  <c r="T388" i="5"/>
  <c r="S388" i="5"/>
  <c r="R388" i="5"/>
  <c r="Q388" i="5"/>
  <c r="P388" i="5"/>
  <c r="O388" i="5"/>
  <c r="T345" i="5"/>
  <c r="S345" i="5"/>
  <c r="R345" i="5"/>
  <c r="Q345" i="5"/>
  <c r="P345" i="5"/>
  <c r="O345" i="5"/>
  <c r="T302" i="5"/>
  <c r="S302" i="5"/>
  <c r="R302" i="5"/>
  <c r="Q302" i="5"/>
  <c r="P302" i="5"/>
  <c r="O302" i="5"/>
  <c r="T259" i="5"/>
  <c r="S259" i="5"/>
  <c r="R259" i="5"/>
  <c r="Q259" i="5"/>
  <c r="P259" i="5"/>
  <c r="O259" i="5"/>
  <c r="T216" i="5"/>
  <c r="S216" i="5"/>
  <c r="R216" i="5"/>
  <c r="Q216" i="5"/>
  <c r="P216" i="5"/>
  <c r="O216" i="5"/>
  <c r="T173" i="5"/>
  <c r="S173" i="5"/>
  <c r="R173" i="5"/>
  <c r="Q173" i="5"/>
  <c r="P173" i="5"/>
  <c r="O173" i="5"/>
  <c r="T130" i="5"/>
  <c r="S130" i="5"/>
  <c r="R130" i="5"/>
  <c r="Q130" i="5"/>
  <c r="P130" i="5"/>
  <c r="O130" i="5"/>
  <c r="T87" i="5"/>
  <c r="S87" i="5"/>
  <c r="R87" i="5"/>
  <c r="Q87" i="5"/>
  <c r="P87" i="5"/>
  <c r="O87" i="5"/>
  <c r="G32" i="5"/>
  <c r="G28" i="5"/>
  <c r="G29" i="5"/>
  <c r="C28" i="5"/>
  <c r="C29" i="5"/>
  <c r="G12" i="5"/>
  <c r="C32" i="5"/>
  <c r="G31" i="5"/>
  <c r="C31" i="5"/>
  <c r="G30" i="5"/>
  <c r="C30"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2" i="5"/>
  <c r="C13" i="5"/>
  <c r="F59" i="4"/>
  <c r="AA101" i="4" l="1"/>
  <c r="AA100" i="4"/>
  <c r="AA99" i="4"/>
  <c r="AA98" i="4"/>
  <c r="AA97" i="4"/>
  <c r="AA96" i="4"/>
  <c r="AA95" i="4"/>
  <c r="AA94" i="4"/>
  <c r="AA93" i="4"/>
  <c r="AA92" i="4"/>
  <c r="AA91" i="4"/>
  <c r="AA90" i="4"/>
  <c r="AA89" i="4"/>
  <c r="AA88" i="4"/>
  <c r="AA87" i="4"/>
  <c r="AA86" i="4"/>
  <c r="AA85" i="4"/>
  <c r="AA84" i="4"/>
  <c r="AA83" i="4"/>
  <c r="AA82" i="4"/>
  <c r="AA81" i="4"/>
  <c r="AA80" i="4"/>
  <c r="AA79" i="4"/>
  <c r="AA78" i="4"/>
  <c r="AA77"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AA12" i="4"/>
  <c r="AA11" i="4"/>
  <c r="AA10" i="4"/>
  <c r="AA9" i="4"/>
  <c r="AA8" i="4"/>
  <c r="AA7" i="4"/>
  <c r="AA6" i="4"/>
  <c r="AA5" i="4"/>
  <c r="AA4" i="4"/>
  <c r="AA3" i="4"/>
  <c r="G635" i="5"/>
  <c r="E635" i="5"/>
  <c r="N603" i="5" s="1"/>
  <c r="B635" i="5"/>
  <c r="M603" i="5" s="1"/>
  <c r="Z101" i="4"/>
  <c r="Z100" i="4"/>
  <c r="Z99" i="4"/>
  <c r="Z98" i="4"/>
  <c r="Z97" i="4"/>
  <c r="Z96" i="4"/>
  <c r="Z95" i="4"/>
  <c r="Z94" i="4"/>
  <c r="Z93" i="4"/>
  <c r="Z92" i="4"/>
  <c r="Z91" i="4"/>
  <c r="Z90" i="4"/>
  <c r="Z89" i="4"/>
  <c r="Z88" i="4"/>
  <c r="Z87" i="4"/>
  <c r="Z86" i="4"/>
  <c r="Z85" i="4"/>
  <c r="Z84" i="4"/>
  <c r="Z83" i="4"/>
  <c r="Z82" i="4"/>
  <c r="Z81" i="4"/>
  <c r="Z80" i="4"/>
  <c r="Z79" i="4"/>
  <c r="Z78" i="4"/>
  <c r="Z77" i="4"/>
  <c r="Z76" i="4"/>
  <c r="Z75" i="4"/>
  <c r="Z74" i="4"/>
  <c r="Z73" i="4"/>
  <c r="Z72" i="4"/>
  <c r="Z71" i="4"/>
  <c r="Z70" i="4"/>
  <c r="Z69" i="4"/>
  <c r="Z68" i="4"/>
  <c r="Z67" i="4"/>
  <c r="Z66" i="4"/>
  <c r="Z65" i="4"/>
  <c r="Z64" i="4"/>
  <c r="Z63" i="4"/>
  <c r="Z62" i="4"/>
  <c r="Z61" i="4"/>
  <c r="Z60" i="4"/>
  <c r="Z59" i="4"/>
  <c r="Z58" i="4"/>
  <c r="Z57" i="4"/>
  <c r="Z56" i="4"/>
  <c r="Z55" i="4"/>
  <c r="Z54" i="4"/>
  <c r="Z53" i="4"/>
  <c r="Z52" i="4"/>
  <c r="Z51" i="4"/>
  <c r="Z50" i="4"/>
  <c r="Z49" i="4"/>
  <c r="Z48" i="4"/>
  <c r="Z47" i="4"/>
  <c r="Z46" i="4"/>
  <c r="Z45" i="4"/>
  <c r="Z44" i="4"/>
  <c r="Z43" i="4"/>
  <c r="Z42" i="4"/>
  <c r="Z41" i="4"/>
  <c r="Z40" i="4"/>
  <c r="Z39" i="4"/>
  <c r="Z38" i="4"/>
  <c r="Z37" i="4"/>
  <c r="Z36" i="4"/>
  <c r="Z35" i="4"/>
  <c r="Z34" i="4"/>
  <c r="Z33" i="4"/>
  <c r="Z32" i="4"/>
  <c r="Z31" i="4"/>
  <c r="Z30" i="4"/>
  <c r="Z29" i="4"/>
  <c r="Z28" i="4"/>
  <c r="Z27" i="4"/>
  <c r="Z26" i="4"/>
  <c r="Z25" i="4"/>
  <c r="Z24" i="4"/>
  <c r="Z23" i="4"/>
  <c r="Z22" i="4"/>
  <c r="Z21" i="4"/>
  <c r="Z20" i="4"/>
  <c r="Z19" i="4"/>
  <c r="Z18" i="4"/>
  <c r="Z17" i="4"/>
  <c r="Z16" i="4"/>
  <c r="Z15" i="4"/>
  <c r="Z14" i="4"/>
  <c r="Z13" i="4"/>
  <c r="Z12" i="4"/>
  <c r="Z11" i="4"/>
  <c r="Z10" i="4"/>
  <c r="Z9" i="4"/>
  <c r="Z8" i="4"/>
  <c r="Z7" i="4"/>
  <c r="Z6" i="4"/>
  <c r="Z5" i="4"/>
  <c r="Z4" i="4"/>
  <c r="Z3" i="4"/>
  <c r="Y101" i="4"/>
  <c r="Y100" i="4"/>
  <c r="Y99" i="4"/>
  <c r="Y98" i="4"/>
  <c r="Y97" i="4"/>
  <c r="Y96" i="4"/>
  <c r="Y95" i="4"/>
  <c r="Y94" i="4"/>
  <c r="Y93" i="4"/>
  <c r="Y92" i="4"/>
  <c r="Y91" i="4"/>
  <c r="Y90" i="4"/>
  <c r="Y89" i="4"/>
  <c r="Y88" i="4"/>
  <c r="Y87" i="4"/>
  <c r="Y86" i="4"/>
  <c r="Y85" i="4"/>
  <c r="Y84" i="4"/>
  <c r="Y83" i="4"/>
  <c r="Y82" i="4"/>
  <c r="Y81" i="4"/>
  <c r="Y80" i="4"/>
  <c r="Y79" i="4"/>
  <c r="Y78" i="4"/>
  <c r="Y77"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Y12" i="4"/>
  <c r="Y11" i="4"/>
  <c r="Y10" i="4"/>
  <c r="Y9" i="4"/>
  <c r="Y8" i="4"/>
  <c r="Y7" i="4"/>
  <c r="Y6" i="4"/>
  <c r="Y5" i="4"/>
  <c r="Y4" i="4"/>
  <c r="Y3" i="4"/>
  <c r="X101" i="4"/>
  <c r="X100" i="4"/>
  <c r="X99" i="4"/>
  <c r="X98" i="4"/>
  <c r="X97" i="4"/>
  <c r="X96" i="4"/>
  <c r="X95" i="4"/>
  <c r="X94" i="4"/>
  <c r="X93" i="4"/>
  <c r="X92" i="4"/>
  <c r="X91" i="4"/>
  <c r="X90" i="4"/>
  <c r="X89" i="4"/>
  <c r="X88" i="4"/>
  <c r="X87" i="4"/>
  <c r="X86" i="4"/>
  <c r="X85" i="4"/>
  <c r="X84" i="4"/>
  <c r="X83" i="4"/>
  <c r="X82" i="4"/>
  <c r="X81" i="4"/>
  <c r="X80" i="4"/>
  <c r="X79" i="4"/>
  <c r="X78" i="4"/>
  <c r="X77"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X12" i="4"/>
  <c r="X11" i="4"/>
  <c r="X10" i="4"/>
  <c r="X9" i="4"/>
  <c r="X8" i="4"/>
  <c r="X7" i="4"/>
  <c r="X6" i="4"/>
  <c r="X5" i="4"/>
  <c r="X4" i="4"/>
  <c r="X3" i="4"/>
  <c r="W101" i="4"/>
  <c r="W100" i="4"/>
  <c r="W99" i="4"/>
  <c r="W98" i="4"/>
  <c r="W97" i="4"/>
  <c r="W96" i="4"/>
  <c r="W95" i="4"/>
  <c r="W94" i="4"/>
  <c r="W93" i="4"/>
  <c r="W92" i="4"/>
  <c r="W91" i="4"/>
  <c r="W90" i="4"/>
  <c r="W89" i="4"/>
  <c r="W88" i="4"/>
  <c r="W87" i="4"/>
  <c r="W86" i="4"/>
  <c r="W85" i="4"/>
  <c r="W84" i="4"/>
  <c r="W83" i="4"/>
  <c r="W82" i="4"/>
  <c r="W81" i="4"/>
  <c r="W80" i="4"/>
  <c r="W79" i="4"/>
  <c r="W78" i="4"/>
  <c r="W77"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W12" i="4"/>
  <c r="W11" i="4"/>
  <c r="W10" i="4"/>
  <c r="W9" i="4"/>
  <c r="W8" i="4"/>
  <c r="W7" i="4"/>
  <c r="W6" i="4"/>
  <c r="W5" i="4"/>
  <c r="W4" i="4"/>
  <c r="W3" i="4"/>
  <c r="V101" i="4"/>
  <c r="V100" i="4"/>
  <c r="V99" i="4"/>
  <c r="V98" i="4"/>
  <c r="V97" i="4"/>
  <c r="V96" i="4"/>
  <c r="V95" i="4"/>
  <c r="V94" i="4"/>
  <c r="V93" i="4"/>
  <c r="V92" i="4"/>
  <c r="V91" i="4"/>
  <c r="V90" i="4"/>
  <c r="V89" i="4"/>
  <c r="V88" i="4"/>
  <c r="V87" i="4"/>
  <c r="V86" i="4"/>
  <c r="V85" i="4"/>
  <c r="V84" i="4"/>
  <c r="V83" i="4"/>
  <c r="V82" i="4"/>
  <c r="V81" i="4"/>
  <c r="V80" i="4"/>
  <c r="V79" i="4"/>
  <c r="V78" i="4"/>
  <c r="V77"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V12" i="4"/>
  <c r="V11" i="4"/>
  <c r="V10" i="4"/>
  <c r="V9" i="4"/>
  <c r="V8" i="4"/>
  <c r="V7" i="4"/>
  <c r="V6" i="4"/>
  <c r="V5" i="4"/>
  <c r="V4" i="4"/>
  <c r="V3" i="4"/>
  <c r="U101" i="4"/>
  <c r="U100" i="4"/>
  <c r="U99" i="4"/>
  <c r="U98" i="4"/>
  <c r="U97" i="4"/>
  <c r="U96" i="4"/>
  <c r="U95" i="4"/>
  <c r="U94" i="4"/>
  <c r="U93" i="4"/>
  <c r="U92" i="4"/>
  <c r="U91" i="4"/>
  <c r="U90" i="4"/>
  <c r="U89" i="4"/>
  <c r="U88" i="4"/>
  <c r="U87" i="4"/>
  <c r="U86" i="4"/>
  <c r="U85" i="4"/>
  <c r="U84" i="4"/>
  <c r="U83" i="4"/>
  <c r="U82" i="4"/>
  <c r="U81" i="4"/>
  <c r="U80" i="4"/>
  <c r="U79" i="4"/>
  <c r="U78" i="4"/>
  <c r="U77"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U12" i="4"/>
  <c r="U11" i="4"/>
  <c r="U10" i="4"/>
  <c r="U9" i="4"/>
  <c r="U8" i="4"/>
  <c r="U7" i="4"/>
  <c r="U6" i="4"/>
  <c r="U5" i="4"/>
  <c r="U4" i="4"/>
  <c r="U3" i="4"/>
  <c r="T101" i="4"/>
  <c r="T100" i="4"/>
  <c r="T99" i="4"/>
  <c r="T98" i="4"/>
  <c r="T97" i="4"/>
  <c r="T96" i="4"/>
  <c r="T95" i="4"/>
  <c r="T94" i="4"/>
  <c r="T93" i="4"/>
  <c r="T92" i="4"/>
  <c r="T91" i="4"/>
  <c r="T90" i="4"/>
  <c r="T89" i="4"/>
  <c r="T88" i="4"/>
  <c r="T87" i="4"/>
  <c r="T86" i="4"/>
  <c r="T85" i="4"/>
  <c r="T84" i="4"/>
  <c r="T83" i="4"/>
  <c r="T82" i="4"/>
  <c r="T81" i="4"/>
  <c r="T80" i="4"/>
  <c r="T79" i="4"/>
  <c r="T78" i="4"/>
  <c r="T77" i="4"/>
  <c r="T76" i="4"/>
  <c r="T75" i="4"/>
  <c r="T74" i="4"/>
  <c r="T73" i="4"/>
  <c r="T72" i="4"/>
  <c r="T71" i="4"/>
  <c r="T70" i="4"/>
  <c r="T69" i="4"/>
  <c r="T68" i="4"/>
  <c r="T67" i="4"/>
  <c r="T66" i="4"/>
  <c r="T65" i="4"/>
  <c r="T64" i="4"/>
  <c r="T63" i="4"/>
  <c r="T62" i="4"/>
  <c r="T61" i="4"/>
  <c r="T60" i="4"/>
  <c r="T59" i="4"/>
  <c r="T58" i="4"/>
  <c r="T57" i="4"/>
  <c r="T56" i="4"/>
  <c r="T55" i="4"/>
  <c r="T54" i="4"/>
  <c r="T53" i="4"/>
  <c r="T52" i="4"/>
  <c r="T51" i="4"/>
  <c r="T50" i="4"/>
  <c r="T49" i="4"/>
  <c r="T48" i="4"/>
  <c r="T47" i="4"/>
  <c r="T46" i="4"/>
  <c r="T45" i="4"/>
  <c r="T44" i="4"/>
  <c r="T43" i="4"/>
  <c r="T42" i="4"/>
  <c r="T41" i="4"/>
  <c r="T40" i="4"/>
  <c r="T39" i="4"/>
  <c r="T38" i="4"/>
  <c r="T37" i="4"/>
  <c r="T36" i="4"/>
  <c r="T35" i="4"/>
  <c r="T34" i="4"/>
  <c r="T33" i="4"/>
  <c r="T32" i="4"/>
  <c r="T31" i="4"/>
  <c r="T30" i="4"/>
  <c r="T29" i="4"/>
  <c r="T28" i="4"/>
  <c r="T27" i="4"/>
  <c r="T26" i="4"/>
  <c r="T25" i="4"/>
  <c r="T24" i="4"/>
  <c r="T23" i="4"/>
  <c r="T22" i="4"/>
  <c r="T21" i="4"/>
  <c r="T20" i="4"/>
  <c r="T19" i="4"/>
  <c r="T18" i="4"/>
  <c r="T17" i="4"/>
  <c r="T16" i="4"/>
  <c r="T15" i="4"/>
  <c r="T14" i="4"/>
  <c r="T13" i="4"/>
  <c r="T12" i="4"/>
  <c r="T11" i="4"/>
  <c r="T10" i="4"/>
  <c r="T9" i="4"/>
  <c r="T8" i="4"/>
  <c r="T7" i="4"/>
  <c r="T6" i="4"/>
  <c r="T5" i="4"/>
  <c r="T4" i="4"/>
  <c r="T3" i="4"/>
  <c r="S101" i="4"/>
  <c r="S100" i="4"/>
  <c r="S99" i="4"/>
  <c r="S98" i="4"/>
  <c r="S97" i="4"/>
  <c r="S96" i="4"/>
  <c r="S95" i="4"/>
  <c r="S94" i="4"/>
  <c r="S93" i="4"/>
  <c r="S92" i="4"/>
  <c r="S91" i="4"/>
  <c r="S90" i="4"/>
  <c r="S89" i="4"/>
  <c r="S88" i="4"/>
  <c r="S87" i="4"/>
  <c r="S86" i="4"/>
  <c r="S85" i="4"/>
  <c r="S84" i="4"/>
  <c r="S83" i="4"/>
  <c r="S82" i="4"/>
  <c r="S81" i="4"/>
  <c r="S80" i="4"/>
  <c r="S79" i="4"/>
  <c r="S78" i="4"/>
  <c r="S77" i="4"/>
  <c r="S76" i="4"/>
  <c r="S75" i="4"/>
  <c r="S74" i="4"/>
  <c r="S73" i="4"/>
  <c r="S72" i="4"/>
  <c r="S71" i="4"/>
  <c r="S70" i="4"/>
  <c r="S69" i="4"/>
  <c r="S68" i="4"/>
  <c r="S67" i="4"/>
  <c r="S66" i="4"/>
  <c r="S65" i="4"/>
  <c r="S64" i="4"/>
  <c r="S63" i="4"/>
  <c r="S62" i="4"/>
  <c r="S61" i="4"/>
  <c r="S60" i="4"/>
  <c r="S59" i="4"/>
  <c r="S58" i="4"/>
  <c r="S57" i="4"/>
  <c r="S56" i="4"/>
  <c r="S55" i="4"/>
  <c r="S54" i="4"/>
  <c r="S53" i="4"/>
  <c r="S52" i="4"/>
  <c r="S51" i="4"/>
  <c r="S50" i="4"/>
  <c r="S49" i="4"/>
  <c r="S48" i="4"/>
  <c r="S47" i="4"/>
  <c r="S46" i="4"/>
  <c r="S45" i="4"/>
  <c r="S44" i="4"/>
  <c r="S43" i="4"/>
  <c r="S42" i="4"/>
  <c r="S41" i="4"/>
  <c r="S40" i="4"/>
  <c r="S39" i="4"/>
  <c r="S38" i="4"/>
  <c r="S37" i="4"/>
  <c r="S36" i="4"/>
  <c r="S35" i="4"/>
  <c r="S34" i="4"/>
  <c r="S33" i="4"/>
  <c r="S32" i="4"/>
  <c r="S31" i="4"/>
  <c r="S30" i="4"/>
  <c r="S29" i="4"/>
  <c r="S28" i="4"/>
  <c r="S27" i="4"/>
  <c r="S26" i="4"/>
  <c r="S25" i="4"/>
  <c r="S24" i="4"/>
  <c r="S23" i="4"/>
  <c r="S22" i="4"/>
  <c r="S21" i="4"/>
  <c r="S20" i="4"/>
  <c r="S19" i="4"/>
  <c r="S18" i="4"/>
  <c r="S17" i="4"/>
  <c r="S16" i="4"/>
  <c r="S15" i="4"/>
  <c r="S14" i="4"/>
  <c r="S13" i="4"/>
  <c r="S12" i="4"/>
  <c r="S11" i="4"/>
  <c r="S10" i="4"/>
  <c r="S9" i="4"/>
  <c r="S8" i="4"/>
  <c r="S7" i="4"/>
  <c r="S6" i="4"/>
  <c r="S5" i="4"/>
  <c r="S4" i="4"/>
  <c r="S3" i="4"/>
  <c r="R101" i="4"/>
  <c r="R100" i="4"/>
  <c r="R99" i="4"/>
  <c r="R98" i="4"/>
  <c r="R97" i="4"/>
  <c r="R96" i="4"/>
  <c r="R95" i="4"/>
  <c r="R94" i="4"/>
  <c r="R93" i="4"/>
  <c r="R92" i="4"/>
  <c r="R91" i="4"/>
  <c r="R90" i="4"/>
  <c r="R89" i="4"/>
  <c r="R88" i="4"/>
  <c r="R87" i="4"/>
  <c r="R86" i="4"/>
  <c r="R85" i="4"/>
  <c r="R84" i="4"/>
  <c r="R83" i="4"/>
  <c r="R82" i="4"/>
  <c r="R81" i="4"/>
  <c r="R80" i="4"/>
  <c r="R79" i="4"/>
  <c r="R78" i="4"/>
  <c r="R77" i="4"/>
  <c r="R76" i="4"/>
  <c r="R75" i="4"/>
  <c r="R74" i="4"/>
  <c r="R73" i="4"/>
  <c r="R72" i="4"/>
  <c r="R71" i="4"/>
  <c r="R70" i="4"/>
  <c r="R69" i="4"/>
  <c r="R68" i="4"/>
  <c r="R67" i="4"/>
  <c r="R66" i="4"/>
  <c r="R65" i="4"/>
  <c r="R64" i="4"/>
  <c r="R63" i="4"/>
  <c r="R62" i="4"/>
  <c r="R61" i="4"/>
  <c r="R60" i="4"/>
  <c r="R59" i="4"/>
  <c r="R58" i="4"/>
  <c r="R57" i="4"/>
  <c r="R56" i="4"/>
  <c r="R55" i="4"/>
  <c r="R54" i="4"/>
  <c r="R53" i="4"/>
  <c r="R52" i="4"/>
  <c r="R51" i="4"/>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R22" i="4"/>
  <c r="R21" i="4"/>
  <c r="R20" i="4"/>
  <c r="R19" i="4"/>
  <c r="R18" i="4"/>
  <c r="R17" i="4"/>
  <c r="R16" i="4"/>
  <c r="R15" i="4"/>
  <c r="R14" i="4"/>
  <c r="R13" i="4"/>
  <c r="R12" i="4"/>
  <c r="R11" i="4"/>
  <c r="R10" i="4"/>
  <c r="R9" i="4"/>
  <c r="R8" i="4"/>
  <c r="R7" i="4"/>
  <c r="R6" i="4"/>
  <c r="R5" i="4"/>
  <c r="R4" i="4"/>
  <c r="R3" i="4"/>
  <c r="Q101" i="4"/>
  <c r="Q100" i="4"/>
  <c r="Q99" i="4"/>
  <c r="Q98" i="4"/>
  <c r="Q97" i="4"/>
  <c r="Q96" i="4"/>
  <c r="Q95" i="4"/>
  <c r="Q94"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6" i="4"/>
  <c r="Q5" i="4"/>
  <c r="Q4" i="4"/>
  <c r="Q3" i="4"/>
  <c r="P101" i="4"/>
  <c r="P100" i="4"/>
  <c r="P99" i="4"/>
  <c r="P98" i="4"/>
  <c r="P97" i="4"/>
  <c r="P96" i="4"/>
  <c r="P95" i="4"/>
  <c r="P94" i="4"/>
  <c r="P93" i="4"/>
  <c r="P92" i="4"/>
  <c r="P91" i="4"/>
  <c r="P90" i="4"/>
  <c r="P89" i="4"/>
  <c r="P88" i="4"/>
  <c r="P87" i="4"/>
  <c r="P86" i="4"/>
  <c r="P85" i="4"/>
  <c r="P84" i="4"/>
  <c r="P83" i="4"/>
  <c r="P82" i="4"/>
  <c r="P81" i="4"/>
  <c r="P80" i="4"/>
  <c r="P79" i="4"/>
  <c r="P78" i="4"/>
  <c r="P77" i="4"/>
  <c r="P76" i="4"/>
  <c r="P75" i="4"/>
  <c r="P74" i="4"/>
  <c r="P73" i="4"/>
  <c r="P72" i="4"/>
  <c r="P71" i="4"/>
  <c r="P70" i="4"/>
  <c r="P69" i="4"/>
  <c r="P68" i="4"/>
  <c r="P67" i="4"/>
  <c r="P66" i="4"/>
  <c r="P65" i="4"/>
  <c r="P64" i="4"/>
  <c r="P63" i="4"/>
  <c r="P62" i="4"/>
  <c r="P61" i="4"/>
  <c r="P60" i="4"/>
  <c r="P59" i="4"/>
  <c r="P58" i="4"/>
  <c r="P57" i="4"/>
  <c r="P56" i="4"/>
  <c r="P55" i="4"/>
  <c r="P54" i="4"/>
  <c r="P53" i="4"/>
  <c r="P52" i="4"/>
  <c r="P51" i="4"/>
  <c r="P50" i="4"/>
  <c r="P49" i="4"/>
  <c r="P48" i="4"/>
  <c r="P47" i="4"/>
  <c r="P46" i="4"/>
  <c r="P45" i="4"/>
  <c r="P44" i="4"/>
  <c r="P43" i="4"/>
  <c r="P42" i="4"/>
  <c r="P41" i="4"/>
  <c r="P40" i="4"/>
  <c r="P39" i="4"/>
  <c r="P38" i="4"/>
  <c r="P37" i="4"/>
  <c r="P36" i="4"/>
  <c r="P35" i="4"/>
  <c r="P34" i="4"/>
  <c r="P33" i="4"/>
  <c r="P32" i="4"/>
  <c r="P31" i="4"/>
  <c r="P30" i="4"/>
  <c r="P29" i="4"/>
  <c r="P28" i="4"/>
  <c r="P27" i="4"/>
  <c r="P26" i="4"/>
  <c r="P25" i="4"/>
  <c r="P24" i="4"/>
  <c r="P23" i="4"/>
  <c r="P22" i="4"/>
  <c r="P21" i="4"/>
  <c r="P20" i="4"/>
  <c r="P19" i="4"/>
  <c r="P18" i="4"/>
  <c r="P17" i="4"/>
  <c r="P16" i="4"/>
  <c r="P15" i="4"/>
  <c r="P14" i="4"/>
  <c r="P13" i="4"/>
  <c r="P12" i="4"/>
  <c r="P11" i="4"/>
  <c r="P10" i="4"/>
  <c r="P9" i="4"/>
  <c r="P8" i="4"/>
  <c r="P7" i="4"/>
  <c r="P6" i="4"/>
  <c r="P5" i="4"/>
  <c r="P4" i="4"/>
  <c r="P3"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O17" i="4"/>
  <c r="O16" i="4"/>
  <c r="O15" i="4"/>
  <c r="O14" i="4"/>
  <c r="O13" i="4"/>
  <c r="O12" i="4"/>
  <c r="O11" i="4"/>
  <c r="O10" i="4"/>
  <c r="O9" i="4"/>
  <c r="O8" i="4"/>
  <c r="O7" i="4"/>
  <c r="O6" i="4"/>
  <c r="O5" i="4"/>
  <c r="O4" i="4"/>
  <c r="O3"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7" i="4"/>
  <c r="N6" i="4"/>
  <c r="N5" i="4"/>
  <c r="N4" i="4"/>
  <c r="N3"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5" i="4"/>
  <c r="M4" i="4"/>
  <c r="M3"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 r="L3"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K3"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G3"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E3" i="4"/>
  <c r="T44" i="5" l="1"/>
  <c r="S44" i="5"/>
  <c r="R44" i="5"/>
  <c r="Q44" i="5"/>
  <c r="P44" i="5"/>
  <c r="O44" i="5"/>
  <c r="I1" i="5"/>
  <c r="T1" i="5"/>
  <c r="S1" i="5"/>
  <c r="G979" i="5"/>
  <c r="F954" i="5"/>
  <c r="D954" i="5"/>
  <c r="B954" i="5"/>
  <c r="F953" i="5"/>
  <c r="D953" i="5"/>
  <c r="B953" i="5"/>
  <c r="F952" i="5"/>
  <c r="D952" i="5"/>
  <c r="B952" i="5"/>
  <c r="F950" i="5"/>
  <c r="J950" i="5" s="1"/>
  <c r="F949" i="5"/>
  <c r="G936" i="5"/>
  <c r="F911" i="5"/>
  <c r="D911" i="5"/>
  <c r="B911" i="5"/>
  <c r="F910" i="5"/>
  <c r="D910" i="5"/>
  <c r="B910" i="5"/>
  <c r="F909" i="5"/>
  <c r="D909" i="5"/>
  <c r="B909" i="5"/>
  <c r="F907" i="5"/>
  <c r="J907" i="5" s="1"/>
  <c r="F906" i="5"/>
  <c r="G893" i="5"/>
  <c r="F868" i="5"/>
  <c r="D868" i="5"/>
  <c r="B868" i="5"/>
  <c r="F867" i="5"/>
  <c r="D867" i="5"/>
  <c r="B867" i="5"/>
  <c r="F866" i="5"/>
  <c r="D866" i="5"/>
  <c r="B866" i="5"/>
  <c r="F864" i="5"/>
  <c r="J864" i="5" s="1"/>
  <c r="F863" i="5"/>
  <c r="G850" i="5"/>
  <c r="F825" i="5"/>
  <c r="D825" i="5"/>
  <c r="B825" i="5"/>
  <c r="F824" i="5"/>
  <c r="D824" i="5"/>
  <c r="B824" i="5"/>
  <c r="F823" i="5"/>
  <c r="D823" i="5"/>
  <c r="B823" i="5"/>
  <c r="F821" i="5"/>
  <c r="J821" i="5" s="1"/>
  <c r="F820" i="5"/>
  <c r="G807" i="5"/>
  <c r="F782" i="5"/>
  <c r="D782" i="5"/>
  <c r="B782" i="5"/>
  <c r="F781" i="5"/>
  <c r="D781" i="5"/>
  <c r="B781" i="5"/>
  <c r="F780" i="5"/>
  <c r="D780" i="5"/>
  <c r="B780" i="5"/>
  <c r="F778" i="5"/>
  <c r="J778" i="5" s="1"/>
  <c r="F777" i="5"/>
  <c r="G764" i="5"/>
  <c r="F739" i="5"/>
  <c r="D739" i="5"/>
  <c r="B739" i="5"/>
  <c r="F738" i="5"/>
  <c r="D738" i="5"/>
  <c r="B738" i="5"/>
  <c r="F737" i="5"/>
  <c r="D737" i="5"/>
  <c r="B737" i="5"/>
  <c r="F735" i="5"/>
  <c r="J735" i="5" s="1"/>
  <c r="F734" i="5"/>
  <c r="G721" i="5"/>
  <c r="F696" i="5"/>
  <c r="D696" i="5"/>
  <c r="B696" i="5"/>
  <c r="F695" i="5"/>
  <c r="D695" i="5"/>
  <c r="B695" i="5"/>
  <c r="F694" i="5"/>
  <c r="D694" i="5"/>
  <c r="B694" i="5"/>
  <c r="F692" i="5"/>
  <c r="J692" i="5" s="1"/>
  <c r="F691" i="5"/>
  <c r="G678" i="5"/>
  <c r="F653" i="5"/>
  <c r="D653" i="5"/>
  <c r="B653" i="5"/>
  <c r="F652" i="5"/>
  <c r="D652" i="5"/>
  <c r="B652" i="5"/>
  <c r="F651" i="5"/>
  <c r="D651" i="5"/>
  <c r="B651" i="5"/>
  <c r="F649" i="5"/>
  <c r="J649" i="5" s="1"/>
  <c r="F648" i="5"/>
  <c r="L646" i="5" l="1"/>
  <c r="L732" i="5"/>
  <c r="L818" i="5"/>
  <c r="L904" i="5"/>
  <c r="L689" i="5"/>
  <c r="L775" i="5"/>
  <c r="L861" i="5"/>
  <c r="L947" i="5"/>
  <c r="Q10" i="1"/>
  <c r="Q9" i="1"/>
  <c r="E764" i="5"/>
  <c r="N732" i="5" s="1"/>
  <c r="E850" i="5"/>
  <c r="N818" i="5" s="1"/>
  <c r="B893" i="5"/>
  <c r="M861" i="5" s="1"/>
  <c r="E721" i="5"/>
  <c r="N689" i="5" s="1"/>
  <c r="E807" i="5"/>
  <c r="N775" i="5" s="1"/>
  <c r="E893" i="5"/>
  <c r="N861" i="5" s="1"/>
  <c r="E936" i="5"/>
  <c r="N904" i="5" s="1"/>
  <c r="E678" i="5"/>
  <c r="N646" i="5" s="1"/>
  <c r="E979" i="5"/>
  <c r="N947" i="5" s="1"/>
  <c r="B979" i="5"/>
  <c r="M947" i="5" s="1"/>
  <c r="B936" i="5"/>
  <c r="M904" i="5" s="1"/>
  <c r="B850" i="5"/>
  <c r="M818" i="5" s="1"/>
  <c r="B807" i="5"/>
  <c r="M775" i="5" s="1"/>
  <c r="B764" i="5"/>
  <c r="M732" i="5" s="1"/>
  <c r="B721" i="5"/>
  <c r="M689" i="5" s="1"/>
  <c r="B678" i="5"/>
  <c r="M646" i="5" s="1"/>
  <c r="R1" i="5" l="1"/>
  <c r="Q8" i="1" s="1"/>
  <c r="Q1" i="5"/>
  <c r="J8" i="1" s="1"/>
  <c r="P1" i="5"/>
  <c r="I8" i="1" s="1"/>
  <c r="O1" i="5"/>
  <c r="H8" i="1" s="1"/>
  <c r="K1" i="5"/>
  <c r="C8" i="1" s="1"/>
  <c r="J1" i="5"/>
  <c r="F606" i="5"/>
  <c r="J606" i="5" s="1"/>
  <c r="F605" i="5"/>
  <c r="F563" i="5"/>
  <c r="J563" i="5" s="1"/>
  <c r="F562" i="5"/>
  <c r="F520" i="5"/>
  <c r="J520" i="5" s="1"/>
  <c r="F519" i="5"/>
  <c r="F477" i="5"/>
  <c r="J477" i="5" s="1"/>
  <c r="F476" i="5"/>
  <c r="F434" i="5"/>
  <c r="J434" i="5" s="1"/>
  <c r="L431" i="5" s="1"/>
  <c r="F433" i="5"/>
  <c r="F391" i="5"/>
  <c r="J391" i="5" s="1"/>
  <c r="F390" i="5"/>
  <c r="F348" i="5"/>
  <c r="J348" i="5" s="1"/>
  <c r="F347" i="5"/>
  <c r="F305" i="5"/>
  <c r="J305" i="5" s="1"/>
  <c r="F304" i="5"/>
  <c r="F262" i="5"/>
  <c r="J262" i="5" s="1"/>
  <c r="L259" i="5" s="1"/>
  <c r="F261" i="5"/>
  <c r="F219" i="5"/>
  <c r="J219" i="5" s="1"/>
  <c r="F218" i="5"/>
  <c r="F176" i="5"/>
  <c r="J176" i="5" s="1"/>
  <c r="L173" i="5" s="1"/>
  <c r="F175" i="5"/>
  <c r="F133" i="5"/>
  <c r="J133" i="5" s="1"/>
  <c r="F132" i="5"/>
  <c r="L130" i="5" s="1"/>
  <c r="F90" i="5"/>
  <c r="J90" i="5" s="1"/>
  <c r="F89" i="5"/>
  <c r="F47" i="5"/>
  <c r="J47" i="5" s="1"/>
  <c r="F46" i="5"/>
  <c r="F4" i="5"/>
  <c r="J4" i="5" s="1"/>
  <c r="F610" i="5"/>
  <c r="D610" i="5"/>
  <c r="F609" i="5"/>
  <c r="D609" i="5"/>
  <c r="F608" i="5"/>
  <c r="D608" i="5"/>
  <c r="B610" i="5"/>
  <c r="B609" i="5"/>
  <c r="B608" i="5"/>
  <c r="F567" i="5"/>
  <c r="D567" i="5"/>
  <c r="F566" i="5"/>
  <c r="D566" i="5"/>
  <c r="F565" i="5"/>
  <c r="D565" i="5"/>
  <c r="B567" i="5"/>
  <c r="B566" i="5"/>
  <c r="B565" i="5"/>
  <c r="F524" i="5"/>
  <c r="D524" i="5"/>
  <c r="F523" i="5"/>
  <c r="D523" i="5"/>
  <c r="F522" i="5"/>
  <c r="D522" i="5"/>
  <c r="B524" i="5"/>
  <c r="B523" i="5"/>
  <c r="B522" i="5"/>
  <c r="F481" i="5"/>
  <c r="D481" i="5"/>
  <c r="F480" i="5"/>
  <c r="D480" i="5"/>
  <c r="F479" i="5"/>
  <c r="D479" i="5"/>
  <c r="B481" i="5"/>
  <c r="B480" i="5"/>
  <c r="B479" i="5"/>
  <c r="F438" i="5"/>
  <c r="D438" i="5"/>
  <c r="F437" i="5"/>
  <c r="D437" i="5"/>
  <c r="F436" i="5"/>
  <c r="D436" i="5"/>
  <c r="B438" i="5"/>
  <c r="B437" i="5"/>
  <c r="B436" i="5"/>
  <c r="F395" i="5"/>
  <c r="D395" i="5"/>
  <c r="F394" i="5"/>
  <c r="D394" i="5"/>
  <c r="F393" i="5"/>
  <c r="D393" i="5"/>
  <c r="B395" i="5"/>
  <c r="B394" i="5"/>
  <c r="B393" i="5"/>
  <c r="F266" i="5"/>
  <c r="D266" i="5"/>
  <c r="F265" i="5"/>
  <c r="D265" i="5"/>
  <c r="F264" i="5"/>
  <c r="D264" i="5"/>
  <c r="F309" i="5"/>
  <c r="D309" i="5"/>
  <c r="F308" i="5"/>
  <c r="D308" i="5"/>
  <c r="F307" i="5"/>
  <c r="D307" i="5"/>
  <c r="F352" i="5"/>
  <c r="D352" i="5"/>
  <c r="F351" i="5"/>
  <c r="D351" i="5"/>
  <c r="F350" i="5"/>
  <c r="D350" i="5"/>
  <c r="B352" i="5"/>
  <c r="B351" i="5"/>
  <c r="B350" i="5"/>
  <c r="B45" i="5"/>
  <c r="B88" i="5" s="1"/>
  <c r="B131" i="5" s="1"/>
  <c r="B174" i="5" s="1"/>
  <c r="B217" i="5" s="1"/>
  <c r="B260" i="5" s="1"/>
  <c r="B303" i="5" s="1"/>
  <c r="B346" i="5" s="1"/>
  <c r="B389" i="5" s="1"/>
  <c r="B432" i="5" s="1"/>
  <c r="B475" i="5" s="1"/>
  <c r="B518" i="5" s="1"/>
  <c r="B561" i="5" s="1"/>
  <c r="B604" i="5" s="1"/>
  <c r="B647" i="5" s="1"/>
  <c r="B690" i="5" s="1"/>
  <c r="B733" i="5" s="1"/>
  <c r="B776" i="5" s="1"/>
  <c r="B819" i="5" s="1"/>
  <c r="B862" i="5" s="1"/>
  <c r="B905" i="5" s="1"/>
  <c r="B948" i="5" s="1"/>
  <c r="L603" i="5" l="1"/>
  <c r="L345" i="5"/>
  <c r="L517" i="5"/>
  <c r="L44" i="5"/>
  <c r="L216" i="5"/>
  <c r="L388" i="5"/>
  <c r="L560" i="5"/>
  <c r="L87" i="5"/>
  <c r="E2" i="7"/>
  <c r="E2" i="4"/>
  <c r="L302" i="5"/>
  <c r="L474" i="5"/>
  <c r="B8" i="1"/>
  <c r="O8" i="1"/>
  <c r="N8" i="1"/>
  <c r="P10" i="1"/>
  <c r="N10" i="1"/>
  <c r="O10" i="1"/>
  <c r="P8" i="1"/>
  <c r="O9" i="1"/>
  <c r="N9" i="1"/>
  <c r="P9" i="1"/>
  <c r="B309" i="5"/>
  <c r="B308" i="5"/>
  <c r="B307" i="5"/>
  <c r="H44" i="5"/>
  <c r="B266" i="5"/>
  <c r="B265" i="5"/>
  <c r="B264" i="5"/>
  <c r="F223" i="5"/>
  <c r="D223" i="5"/>
  <c r="F222" i="5"/>
  <c r="D222" i="5"/>
  <c r="F221" i="5"/>
  <c r="D221" i="5"/>
  <c r="B223" i="5"/>
  <c r="B222" i="5"/>
  <c r="B221" i="5"/>
  <c r="F180" i="5"/>
  <c r="D180" i="5"/>
  <c r="F179" i="5"/>
  <c r="D179" i="5"/>
  <c r="F178" i="5"/>
  <c r="D178" i="5"/>
  <c r="B180" i="5"/>
  <c r="B179" i="5"/>
  <c r="B178" i="5"/>
  <c r="F137" i="5"/>
  <c r="D137" i="5"/>
  <c r="F136" i="5"/>
  <c r="D136" i="5"/>
  <c r="F135" i="5"/>
  <c r="D135" i="5"/>
  <c r="B137" i="5"/>
  <c r="B136" i="5"/>
  <c r="B135" i="5"/>
  <c r="F94" i="5"/>
  <c r="D94" i="5"/>
  <c r="F93" i="5"/>
  <c r="D93" i="5"/>
  <c r="F92" i="5"/>
  <c r="D92" i="5"/>
  <c r="B94" i="5"/>
  <c r="B93" i="5"/>
  <c r="B92" i="5"/>
  <c r="F51" i="5"/>
  <c r="D51" i="5"/>
  <c r="F50" i="5"/>
  <c r="D50" i="5"/>
  <c r="F49" i="5"/>
  <c r="D49" i="5"/>
  <c r="B51" i="5"/>
  <c r="B50" i="5"/>
  <c r="B49" i="5"/>
  <c r="G592" i="5"/>
  <c r="G549" i="5"/>
  <c r="G506" i="5"/>
  <c r="G463" i="5"/>
  <c r="G420" i="5"/>
  <c r="G377" i="5"/>
  <c r="G334" i="5"/>
  <c r="G291" i="5"/>
  <c r="G248" i="5"/>
  <c r="G205" i="5"/>
  <c r="G162" i="5"/>
  <c r="G119" i="5"/>
  <c r="G76" i="5"/>
  <c r="F8" i="5"/>
  <c r="D8" i="5"/>
  <c r="B8" i="5"/>
  <c r="F7" i="5"/>
  <c r="D7" i="5"/>
  <c r="B7" i="5"/>
  <c r="F6" i="5"/>
  <c r="D6" i="5"/>
  <c r="B6" i="5"/>
  <c r="G33" i="5"/>
  <c r="F3" i="5"/>
  <c r="L1" i="5" s="1"/>
  <c r="D8" i="1" s="1"/>
  <c r="H87" i="5" l="1"/>
  <c r="I87" i="5" s="1"/>
  <c r="I44" i="5"/>
  <c r="E291" i="5"/>
  <c r="N259" i="5" s="1"/>
  <c r="E463" i="5"/>
  <c r="N431" i="5" s="1"/>
  <c r="E162" i="5"/>
  <c r="N130" i="5" s="1"/>
  <c r="E334" i="5"/>
  <c r="N302" i="5" s="1"/>
  <c r="E506" i="5"/>
  <c r="N474" i="5" s="1"/>
  <c r="B119" i="5"/>
  <c r="M87" i="5" s="1"/>
  <c r="E248" i="5"/>
  <c r="N216" i="5" s="1"/>
  <c r="E420" i="5"/>
  <c r="N388" i="5" s="1"/>
  <c r="E592" i="5"/>
  <c r="N560" i="5" s="1"/>
  <c r="E119" i="5"/>
  <c r="N87" i="5" s="1"/>
  <c r="E76" i="5"/>
  <c r="N44" i="5" s="1"/>
  <c r="E205" i="5"/>
  <c r="N173" i="5" s="1"/>
  <c r="E377" i="5"/>
  <c r="N345" i="5" s="1"/>
  <c r="E549" i="5"/>
  <c r="N517" i="5" s="1"/>
  <c r="B592" i="5"/>
  <c r="M560" i="5" s="1"/>
  <c r="B549" i="5"/>
  <c r="M517" i="5" s="1"/>
  <c r="B506" i="5"/>
  <c r="M474" i="5" s="1"/>
  <c r="B463" i="5"/>
  <c r="M431" i="5" s="1"/>
  <c r="B420" i="5"/>
  <c r="M388" i="5" s="1"/>
  <c r="B377" i="5"/>
  <c r="M345" i="5" s="1"/>
  <c r="B334" i="5"/>
  <c r="M302" i="5" s="1"/>
  <c r="B291" i="5"/>
  <c r="M259" i="5" s="1"/>
  <c r="B248" i="5"/>
  <c r="M216" i="5" s="1"/>
  <c r="B205" i="5"/>
  <c r="M173" i="5" s="1"/>
  <c r="B162" i="5"/>
  <c r="M130" i="5" s="1"/>
  <c r="B76" i="5"/>
  <c r="M44" i="5" s="1"/>
  <c r="E33" i="5"/>
  <c r="B33" i="5"/>
  <c r="D11" i="1" l="1"/>
  <c r="G2" i="7"/>
  <c r="F2" i="4"/>
  <c r="D14" i="1"/>
  <c r="F2" i="7"/>
  <c r="G2" i="4"/>
  <c r="N1" i="5"/>
  <c r="F8" i="1" s="1"/>
  <c r="D48" i="7"/>
  <c r="D44" i="7"/>
  <c r="D40" i="7"/>
  <c r="D36" i="7"/>
  <c r="D32" i="7"/>
  <c r="D28" i="7"/>
  <c r="D24" i="7"/>
  <c r="D20" i="7"/>
  <c r="D16" i="7"/>
  <c r="D12" i="7"/>
  <c r="D9" i="7"/>
  <c r="D6" i="7"/>
  <c r="D50" i="7"/>
  <c r="D45" i="7"/>
  <c r="D41" i="7"/>
  <c r="D37" i="7"/>
  <c r="D33" i="7"/>
  <c r="D29" i="7"/>
  <c r="D27" i="7"/>
  <c r="D22" i="7"/>
  <c r="D18" i="7"/>
  <c r="D14" i="7"/>
  <c r="D10" i="7"/>
  <c r="D5" i="7"/>
  <c r="D3" i="7"/>
  <c r="D49" i="7"/>
  <c r="D46" i="7"/>
  <c r="D42" i="7"/>
  <c r="D38" i="7"/>
  <c r="D34" i="7"/>
  <c r="D30" i="7"/>
  <c r="D25" i="7"/>
  <c r="D23" i="7"/>
  <c r="D19" i="7"/>
  <c r="D15" i="7"/>
  <c r="D11" i="7"/>
  <c r="D7" i="7"/>
  <c r="D51" i="7"/>
  <c r="D47" i="7"/>
  <c r="D43" i="7"/>
  <c r="D39" i="7"/>
  <c r="D35" i="7"/>
  <c r="D31" i="7"/>
  <c r="D26" i="7"/>
  <c r="D21" i="7"/>
  <c r="D17" i="7"/>
  <c r="D13" i="7"/>
  <c r="D8" i="7"/>
  <c r="D4" i="7"/>
  <c r="M1" i="5"/>
  <c r="E8" i="1" s="1"/>
  <c r="B11" i="1"/>
  <c r="J11" i="1"/>
  <c r="H11" i="1"/>
  <c r="I11" i="1"/>
  <c r="F11" i="1"/>
  <c r="Q12" i="1"/>
  <c r="E11" i="1"/>
  <c r="Q11" i="1"/>
  <c r="Q13" i="1"/>
  <c r="C11" i="1"/>
  <c r="D101" i="4"/>
  <c r="D97" i="4"/>
  <c r="D93" i="4"/>
  <c r="D89" i="4"/>
  <c r="D85" i="4"/>
  <c r="D81" i="4"/>
  <c r="D77" i="4"/>
  <c r="D73" i="4"/>
  <c r="D69" i="4"/>
  <c r="D65" i="4"/>
  <c r="D61" i="4"/>
  <c r="D57" i="4"/>
  <c r="D53" i="4"/>
  <c r="D49" i="4"/>
  <c r="D45" i="4"/>
  <c r="D41" i="4"/>
  <c r="D37" i="4"/>
  <c r="D33" i="4"/>
  <c r="D29" i="4"/>
  <c r="D25" i="4"/>
  <c r="D21" i="4"/>
  <c r="D17" i="4"/>
  <c r="D13" i="4"/>
  <c r="D9" i="4"/>
  <c r="D5" i="4"/>
  <c r="D6" i="4"/>
  <c r="D98" i="4"/>
  <c r="D94" i="4"/>
  <c r="D90" i="4"/>
  <c r="D86" i="4"/>
  <c r="D82" i="4"/>
  <c r="D78" i="4"/>
  <c r="D74" i="4"/>
  <c r="D70" i="4"/>
  <c r="D66" i="4"/>
  <c r="D62" i="4"/>
  <c r="D58" i="4"/>
  <c r="D54" i="4"/>
  <c r="D50" i="4"/>
  <c r="D46" i="4"/>
  <c r="D42" i="4"/>
  <c r="D38" i="4"/>
  <c r="D34" i="4"/>
  <c r="D30" i="4"/>
  <c r="D26" i="4"/>
  <c r="D22" i="4"/>
  <c r="D18" i="4"/>
  <c r="D14" i="4"/>
  <c r="D10" i="4"/>
  <c r="D99" i="4"/>
  <c r="D95" i="4"/>
  <c r="D91" i="4"/>
  <c r="D87" i="4"/>
  <c r="D83" i="4"/>
  <c r="D79" i="4"/>
  <c r="D75" i="4"/>
  <c r="D71" i="4"/>
  <c r="D67" i="4"/>
  <c r="D63" i="4"/>
  <c r="D59" i="4"/>
  <c r="D55" i="4"/>
  <c r="D51" i="4"/>
  <c r="D47" i="4"/>
  <c r="D43" i="4"/>
  <c r="D39" i="4"/>
  <c r="D35" i="4"/>
  <c r="D31" i="4"/>
  <c r="D27" i="4"/>
  <c r="D23" i="4"/>
  <c r="D19" i="4"/>
  <c r="D15" i="4"/>
  <c r="D11" i="4"/>
  <c r="D7" i="4"/>
  <c r="D8" i="4"/>
  <c r="D4" i="4"/>
  <c r="D3" i="4"/>
  <c r="D100" i="4"/>
  <c r="D96" i="4"/>
  <c r="D92" i="4"/>
  <c r="D88" i="4"/>
  <c r="D84" i="4"/>
  <c r="D80" i="4"/>
  <c r="D76" i="4"/>
  <c r="D72" i="4"/>
  <c r="D68" i="4"/>
  <c r="D64" i="4"/>
  <c r="D60" i="4"/>
  <c r="D56" i="4"/>
  <c r="D52" i="4"/>
  <c r="D48" i="4"/>
  <c r="D44" i="4"/>
  <c r="D40" i="4"/>
  <c r="D36" i="4"/>
  <c r="D32" i="4"/>
  <c r="D28" i="4"/>
  <c r="D24" i="4"/>
  <c r="D20" i="4"/>
  <c r="D16" i="4"/>
  <c r="D12" i="4"/>
  <c r="H130" i="5"/>
  <c r="I130" i="5" s="1"/>
  <c r="H2" i="4" s="1"/>
  <c r="G8" i="1" l="1"/>
  <c r="G11" i="1"/>
  <c r="H2" i="7"/>
  <c r="D17" i="1"/>
  <c r="E14" i="1"/>
  <c r="I14" i="1"/>
  <c r="Q15" i="1"/>
  <c r="N12" i="1"/>
  <c r="O12" i="1"/>
  <c r="P12" i="1"/>
  <c r="P11" i="1"/>
  <c r="O11" i="1"/>
  <c r="N11" i="1"/>
  <c r="C14" i="1"/>
  <c r="Q14" i="1"/>
  <c r="J14" i="1"/>
  <c r="B14" i="1"/>
  <c r="O13" i="1"/>
  <c r="P13" i="1"/>
  <c r="N13" i="1"/>
  <c r="H173" i="5"/>
  <c r="I173" i="5" s="1"/>
  <c r="B17" i="1"/>
  <c r="G17" i="1" s="1"/>
  <c r="J17" i="1"/>
  <c r="F17" i="1"/>
  <c r="Q16" i="1"/>
  <c r="H14" i="1"/>
  <c r="F14" i="1"/>
  <c r="C17" i="1"/>
  <c r="G14" i="1" l="1"/>
  <c r="I2" i="7"/>
  <c r="D20" i="1"/>
  <c r="I2" i="4"/>
  <c r="I17" i="1"/>
  <c r="O18" i="1" s="1"/>
  <c r="Q17" i="1"/>
  <c r="H216" i="5"/>
  <c r="I216" i="5" s="1"/>
  <c r="N15" i="1"/>
  <c r="P15" i="1"/>
  <c r="O15" i="1"/>
  <c r="O19" i="1"/>
  <c r="P19" i="1"/>
  <c r="N19" i="1"/>
  <c r="H17" i="1"/>
  <c r="Q20" i="1"/>
  <c r="P14" i="1"/>
  <c r="O14" i="1"/>
  <c r="N14" i="1"/>
  <c r="P16" i="1"/>
  <c r="O16" i="1"/>
  <c r="N16" i="1"/>
  <c r="Q19" i="1"/>
  <c r="H20" i="1"/>
  <c r="Q21" i="1"/>
  <c r="E17" i="1"/>
  <c r="Q18" i="1"/>
  <c r="Q22" i="1"/>
  <c r="G77" i="1"/>
  <c r="J2" i="4" l="1"/>
  <c r="J2" i="7"/>
  <c r="D23" i="1"/>
  <c r="N18" i="1"/>
  <c r="P18" i="1"/>
  <c r="J20" i="1"/>
  <c r="N17" i="1"/>
  <c r="P17" i="1"/>
  <c r="O17" i="1"/>
  <c r="C20" i="1"/>
  <c r="I20" i="1"/>
  <c r="F20" i="1"/>
  <c r="B20" i="1"/>
  <c r="G20" i="1" s="1"/>
  <c r="O20" i="1"/>
  <c r="N20" i="1"/>
  <c r="P20" i="1"/>
  <c r="H259" i="5"/>
  <c r="I259" i="5" s="1"/>
  <c r="E20" i="1"/>
  <c r="H302" i="5" l="1"/>
  <c r="I302" i="5" s="1"/>
  <c r="J26" i="1"/>
  <c r="Q25" i="1"/>
  <c r="Q24" i="1"/>
  <c r="H26" i="1"/>
  <c r="I26" i="1"/>
  <c r="E23" i="1"/>
  <c r="F23" i="1"/>
  <c r="O22" i="1"/>
  <c r="N22" i="1"/>
  <c r="P22" i="1"/>
  <c r="I23" i="1"/>
  <c r="H23" i="1"/>
  <c r="F26" i="1"/>
  <c r="C23" i="1"/>
  <c r="Q26" i="1"/>
  <c r="O21" i="1"/>
  <c r="P21" i="1"/>
  <c r="N21" i="1"/>
  <c r="J23" i="1"/>
  <c r="Q23" i="1"/>
  <c r="E26" i="1" l="1"/>
  <c r="Q27" i="1"/>
  <c r="Q28" i="1"/>
  <c r="N24" i="1"/>
  <c r="P24" i="1"/>
  <c r="O24" i="1"/>
  <c r="O26" i="1"/>
  <c r="P26" i="1"/>
  <c r="N26" i="1"/>
  <c r="P25" i="1"/>
  <c r="N25" i="1"/>
  <c r="O25" i="1"/>
  <c r="P28" i="1"/>
  <c r="O28" i="1"/>
  <c r="N28" i="1"/>
  <c r="H345" i="5"/>
  <c r="I345" i="5" s="1"/>
  <c r="O23" i="1"/>
  <c r="N23" i="1"/>
  <c r="P23" i="1"/>
  <c r="N27" i="1"/>
  <c r="P27" i="1"/>
  <c r="O27" i="1"/>
  <c r="H388" i="5" l="1"/>
  <c r="I388" i="5" s="1"/>
  <c r="H431" i="5" l="1"/>
  <c r="I431" i="5" s="1"/>
  <c r="H474" i="5" l="1"/>
  <c r="I474" i="5" s="1"/>
  <c r="H517" i="5" l="1"/>
  <c r="I517" i="5" s="1"/>
  <c r="H560" i="5" l="1"/>
  <c r="I560" i="5" s="1"/>
  <c r="H603" i="5" l="1"/>
  <c r="I603" i="5" s="1"/>
  <c r="H646" i="5" l="1"/>
  <c r="I646" i="5" s="1"/>
  <c r="H689" i="5" l="1"/>
  <c r="I689" i="5" s="1"/>
  <c r="H732" i="5" l="1"/>
  <c r="I732" i="5" s="1"/>
  <c r="H775" i="5" l="1"/>
  <c r="I775" i="5" s="1"/>
  <c r="H818" i="5" l="1"/>
  <c r="I818" i="5" s="1"/>
  <c r="H861" i="5" l="1"/>
  <c r="I861" i="5" s="1"/>
  <c r="H904" i="5" l="1"/>
  <c r="I904" i="5" s="1"/>
  <c r="H947" i="5" l="1"/>
  <c r="I947" i="5" s="1"/>
  <c r="D47" i="1" l="1"/>
  <c r="W2" i="4"/>
  <c r="O2" i="7"/>
  <c r="D62" i="1"/>
  <c r="P2" i="7"/>
  <c r="Q2" i="4"/>
  <c r="D59" i="1"/>
  <c r="D74" i="1"/>
  <c r="W2" i="7"/>
  <c r="L2" i="7"/>
  <c r="N2" i="4"/>
  <c r="Y2" i="4"/>
  <c r="D32" i="1"/>
  <c r="D29" i="1"/>
  <c r="P2" i="4"/>
  <c r="T2" i="7"/>
  <c r="V2" i="4"/>
  <c r="Z2" i="7"/>
  <c r="D53" i="1"/>
  <c r="D71" i="1"/>
  <c r="AA2" i="7"/>
  <c r="S2" i="4"/>
  <c r="R2" i="7"/>
  <c r="L2" i="4"/>
  <c r="U2" i="4"/>
  <c r="D26" i="1"/>
  <c r="K2" i="4"/>
  <c r="D38" i="1"/>
  <c r="K2" i="7"/>
  <c r="Z2" i="4"/>
  <c r="Y2" i="7"/>
  <c r="AA2" i="4"/>
  <c r="X2" i="4"/>
  <c r="D68" i="1"/>
  <c r="O2" i="4"/>
  <c r="D41" i="1"/>
  <c r="M2" i="7"/>
  <c r="T2" i="4"/>
  <c r="X2" i="7"/>
  <c r="R2" i="4"/>
  <c r="M2" i="4"/>
  <c r="V2" i="7"/>
  <c r="U2" i="7"/>
  <c r="D56" i="1"/>
  <c r="S2" i="7"/>
  <c r="D35" i="1"/>
  <c r="D44" i="1"/>
  <c r="D65" i="1"/>
  <c r="Q2" i="7"/>
  <c r="N2" i="7"/>
  <c r="D50" i="1"/>
  <c r="Q73" i="1"/>
  <c r="H32" i="1"/>
  <c r="C32" i="1"/>
  <c r="B26" i="1"/>
  <c r="G26" i="1" s="1"/>
  <c r="I71" i="1"/>
  <c r="E41" i="1"/>
  <c r="Q66" i="1"/>
  <c r="F41" i="1"/>
  <c r="F47" i="1"/>
  <c r="B50" i="1"/>
  <c r="G50" i="1" s="1"/>
  <c r="Q62" i="1"/>
  <c r="C53" i="1"/>
  <c r="C44" i="1"/>
  <c r="Q67" i="1"/>
  <c r="B23" i="1"/>
  <c r="G23" i="1" s="1"/>
  <c r="E56" i="1"/>
  <c r="C26" i="1"/>
  <c r="H68" i="1"/>
  <c r="B59" i="1"/>
  <c r="G59" i="1" s="1"/>
  <c r="C50" i="1"/>
  <c r="F59" i="1"/>
  <c r="B74" i="1"/>
  <c r="G74" i="1" s="1"/>
  <c r="H56" i="1"/>
  <c r="B56" i="1"/>
  <c r="G56" i="1" s="1"/>
  <c r="Q52" i="1"/>
  <c r="Q31" i="1"/>
  <c r="C47" i="1"/>
  <c r="E50" i="1"/>
  <c r="J59" i="1"/>
  <c r="Q61" i="1"/>
  <c r="Q37" i="1"/>
  <c r="C41" i="1"/>
  <c r="E74" i="1"/>
  <c r="F74" i="1"/>
  <c r="Q42" i="1"/>
  <c r="B62" i="1"/>
  <c r="G62" i="1" s="1"/>
  <c r="C59" i="1"/>
  <c r="C74" i="1"/>
  <c r="Q34" i="1"/>
  <c r="F65" i="1"/>
  <c r="Q57" i="1"/>
  <c r="Q69" i="1"/>
  <c r="Q35" i="1"/>
  <c r="Q40" i="1"/>
  <c r="Q55" i="1"/>
  <c r="Q56" i="1"/>
  <c r="H65" i="1"/>
  <c r="Q76" i="1"/>
  <c r="H71" i="1"/>
  <c r="Q63" i="1"/>
  <c r="I44" i="1"/>
  <c r="B38" i="1"/>
  <c r="G38" i="1" s="1"/>
  <c r="H38" i="1"/>
  <c r="Q72" i="1"/>
  <c r="E32" i="1"/>
  <c r="B35" i="1"/>
  <c r="G35" i="1" s="1"/>
  <c r="I38" i="1"/>
  <c r="J47" i="1"/>
  <c r="J71" i="1"/>
  <c r="C71" i="1"/>
  <c r="I53" i="1"/>
  <c r="Q36" i="1"/>
  <c r="Q50" i="1"/>
  <c r="F32" i="1"/>
  <c r="E62" i="1"/>
  <c r="Q41" i="1"/>
  <c r="J38" i="1"/>
  <c r="J62" i="1"/>
  <c r="F50" i="1"/>
  <c r="J35" i="1"/>
  <c r="H50" i="1"/>
  <c r="Q32" i="1"/>
  <c r="Q58" i="1"/>
  <c r="F29" i="1"/>
  <c r="J56" i="1"/>
  <c r="Q30" i="1"/>
  <c r="I62" i="1"/>
  <c r="C29" i="1"/>
  <c r="I50" i="1"/>
  <c r="I56" i="1"/>
  <c r="J44" i="1"/>
  <c r="B29" i="1"/>
  <c r="G29" i="1" s="1"/>
  <c r="E29" i="1"/>
  <c r="H62" i="1"/>
  <c r="Q33" i="1"/>
  <c r="C38" i="1"/>
  <c r="Q51" i="1"/>
  <c r="Q71" i="1"/>
  <c r="B47" i="1"/>
  <c r="G47" i="1" s="1"/>
  <c r="H74" i="1"/>
  <c r="Q54" i="1"/>
  <c r="Q65" i="1"/>
  <c r="F53" i="1"/>
  <c r="I29" i="1"/>
  <c r="Q45" i="1"/>
  <c r="F71" i="1"/>
  <c r="J50" i="1"/>
  <c r="E59" i="1"/>
  <c r="Q64" i="1"/>
  <c r="C68" i="1"/>
  <c r="H59" i="1"/>
  <c r="I47" i="1"/>
  <c r="J29" i="1"/>
  <c r="I32" i="1"/>
  <c r="H47" i="1"/>
  <c r="Q46" i="1"/>
  <c r="C35" i="1"/>
  <c r="Q29" i="1"/>
  <c r="J68" i="1"/>
  <c r="Q60" i="1"/>
  <c r="I74" i="1"/>
  <c r="B53" i="1"/>
  <c r="G53" i="1" s="1"/>
  <c r="I35" i="1"/>
  <c r="H41" i="1"/>
  <c r="B44" i="1"/>
  <c r="G44" i="1" s="1"/>
  <c r="E38" i="1"/>
  <c r="Q48" i="1"/>
  <c r="Q68" i="1"/>
  <c r="C56" i="1"/>
  <c r="Q44" i="1"/>
  <c r="E65" i="1"/>
  <c r="C62" i="1"/>
  <c r="Q38" i="1"/>
  <c r="Q70" i="1"/>
  <c r="J53" i="1"/>
  <c r="F38" i="1"/>
  <c r="Q59" i="1"/>
  <c r="B65" i="1"/>
  <c r="G65" i="1" s="1"/>
  <c r="J32" i="1"/>
  <c r="J65" i="1"/>
  <c r="Q75" i="1"/>
  <c r="E47" i="1"/>
  <c r="F62" i="1"/>
  <c r="E68" i="1"/>
  <c r="E53" i="1"/>
  <c r="J41" i="1"/>
  <c r="B68" i="1"/>
  <c r="G68" i="1" s="1"/>
  <c r="H53" i="1"/>
  <c r="E71" i="1"/>
  <c r="Q53" i="1"/>
  <c r="I41" i="1"/>
  <c r="Q49" i="1"/>
  <c r="B41" i="1"/>
  <c r="G41" i="1" s="1"/>
  <c r="E44" i="1"/>
  <c r="H35" i="1"/>
  <c r="E35" i="1"/>
  <c r="Q43" i="1"/>
  <c r="F44" i="1"/>
  <c r="I59" i="1"/>
  <c r="Q74" i="1"/>
  <c r="H29" i="1"/>
  <c r="Q39" i="1"/>
  <c r="J74" i="1"/>
  <c r="C65" i="1"/>
  <c r="F56" i="1"/>
  <c r="B71" i="1"/>
  <c r="G71" i="1" s="1"/>
  <c r="F35" i="1"/>
  <c r="H44" i="1"/>
  <c r="I65" i="1"/>
  <c r="I68" i="1"/>
  <c r="B32" i="1"/>
  <c r="G32" i="1" s="1"/>
  <c r="F68" i="1"/>
  <c r="Q47" i="1"/>
  <c r="P69" i="1" l="1"/>
  <c r="N69" i="1"/>
  <c r="O69" i="1"/>
  <c r="P76" i="1"/>
  <c r="O76" i="1"/>
  <c r="N76" i="1"/>
  <c r="O66" i="1"/>
  <c r="P66" i="1"/>
  <c r="N66" i="1"/>
  <c r="P35" i="1"/>
  <c r="O35" i="1"/>
  <c r="N35" i="1"/>
  <c r="N42" i="1"/>
  <c r="O42" i="1"/>
  <c r="P42" i="1"/>
  <c r="O53" i="1"/>
  <c r="N53" i="1"/>
  <c r="P53" i="1"/>
  <c r="P34" i="1"/>
  <c r="N34" i="1"/>
  <c r="O34" i="1"/>
  <c r="N47" i="1"/>
  <c r="O47" i="1"/>
  <c r="P47" i="1"/>
  <c r="F79" i="1"/>
  <c r="N50" i="1"/>
  <c r="O50" i="1"/>
  <c r="P50" i="1"/>
  <c r="P40" i="1"/>
  <c r="O40" i="1"/>
  <c r="N40" i="1"/>
  <c r="O54" i="1"/>
  <c r="N54" i="1"/>
  <c r="P54" i="1"/>
  <c r="O73" i="1"/>
  <c r="P73" i="1"/>
  <c r="N73" i="1"/>
  <c r="O45" i="1"/>
  <c r="P45" i="1"/>
  <c r="N45" i="1"/>
  <c r="P65" i="1"/>
  <c r="N65" i="1"/>
  <c r="O65" i="1"/>
  <c r="N29" i="1"/>
  <c r="P29" i="1"/>
  <c r="O29" i="1"/>
  <c r="O55" i="1"/>
  <c r="N55" i="1"/>
  <c r="P55" i="1"/>
  <c r="P41" i="1"/>
  <c r="N41" i="1"/>
  <c r="O41" i="1"/>
  <c r="P75" i="1"/>
  <c r="O75" i="1"/>
  <c r="N75" i="1"/>
  <c r="O33" i="1"/>
  <c r="P33" i="1"/>
  <c r="N33" i="1"/>
  <c r="O48" i="1"/>
  <c r="P48" i="1"/>
  <c r="N48" i="1"/>
  <c r="P30" i="1"/>
  <c r="N30" i="1"/>
  <c r="O30" i="1"/>
  <c r="O74" i="1"/>
  <c r="N74" i="1"/>
  <c r="P74" i="1"/>
  <c r="O46" i="1"/>
  <c r="P46" i="1"/>
  <c r="N46" i="1"/>
  <c r="P63" i="1"/>
  <c r="O63" i="1"/>
  <c r="N63" i="1"/>
  <c r="P37" i="1"/>
  <c r="N37" i="1"/>
  <c r="O37" i="1"/>
  <c r="N49" i="1"/>
  <c r="P49" i="1"/>
  <c r="O49" i="1"/>
  <c r="O56" i="1"/>
  <c r="N56" i="1"/>
  <c r="P56" i="1"/>
  <c r="O32" i="1"/>
  <c r="N32" i="1"/>
  <c r="P32" i="1"/>
  <c r="N43" i="1"/>
  <c r="P43" i="1"/>
  <c r="O43" i="1"/>
  <c r="O36" i="1"/>
  <c r="N36" i="1"/>
  <c r="P36" i="1"/>
  <c r="N59" i="1"/>
  <c r="P59" i="1"/>
  <c r="O59" i="1"/>
  <c r="N52" i="1"/>
  <c r="P52" i="1"/>
  <c r="O52" i="1"/>
  <c r="O62" i="1"/>
  <c r="N62" i="1"/>
  <c r="P62" i="1"/>
  <c r="P57" i="1"/>
  <c r="N57" i="1"/>
  <c r="O57" i="1"/>
  <c r="N39" i="1"/>
  <c r="P39" i="1"/>
  <c r="O39" i="1"/>
  <c r="O38" i="1"/>
  <c r="P38" i="1"/>
  <c r="N38" i="1"/>
  <c r="N71" i="1"/>
  <c r="P71" i="1"/>
  <c r="O71" i="1"/>
  <c r="N61" i="1"/>
  <c r="O61" i="1"/>
  <c r="P61" i="1"/>
  <c r="O68" i="1"/>
  <c r="N68" i="1"/>
  <c r="P68" i="1"/>
  <c r="O72" i="1"/>
  <c r="N72" i="1"/>
  <c r="P72" i="1"/>
  <c r="N44" i="1"/>
  <c r="O44" i="1"/>
  <c r="P44" i="1"/>
  <c r="P60" i="1"/>
  <c r="O60" i="1"/>
  <c r="N60" i="1"/>
  <c r="O67" i="1"/>
  <c r="N67" i="1"/>
  <c r="P67" i="1"/>
  <c r="P70" i="1"/>
  <c r="O70" i="1"/>
  <c r="N70" i="1"/>
  <c r="P31" i="1"/>
  <c r="O31" i="1"/>
  <c r="N31" i="1"/>
  <c r="E79" i="1"/>
  <c r="N51" i="1"/>
  <c r="O51" i="1"/>
  <c r="P51" i="1"/>
  <c r="P58" i="1"/>
  <c r="N58" i="1"/>
  <c r="O58" i="1"/>
  <c r="N64" i="1"/>
  <c r="P64" i="1"/>
  <c r="O64" i="1"/>
  <c r="G79" i="1" l="1"/>
</calcChain>
</file>

<file path=xl/sharedStrings.xml><?xml version="1.0" encoding="utf-8"?>
<sst xmlns="http://schemas.openxmlformats.org/spreadsheetml/2006/main" count="1537" uniqueCount="539">
  <si>
    <t>（様式第１－６号）</t>
    <rPh sb="1" eb="3">
      <t>ヨウシキ</t>
    </rPh>
    <rPh sb="3" eb="4">
      <t>ダイ</t>
    </rPh>
    <rPh sb="7" eb="8">
      <t>ゴウ</t>
    </rPh>
    <phoneticPr fontId="4"/>
  </si>
  <si>
    <t>組織名：</t>
    <rPh sb="0" eb="3">
      <t>ソシキメイ</t>
    </rPh>
    <phoneticPr fontId="4"/>
  </si>
  <si>
    <t>平成</t>
    <rPh sb="0" eb="2">
      <t>ヘイセイ</t>
    </rPh>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</si>
  <si>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</si>
  <si>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</si>
  <si>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★「取組番号」欄には、実施要領別記1-2の国が定める活動指針における取組の番号及び要領第1の２の(1)に基づき都道府県が定める要綱基本方針において追加された
   取組の番号を記入します。その他、事務処理は200番、会議等は300番を記入します。
　同一日に複数の取組を行った場合は、該当する全ての取組番号を左詰めで一行に記入してください。番号欄が足りない場合は、複数行に分けて記入してください。
　　</t>
    <rPh sb="2" eb="4">
      <t>トリクミ</t>
    </rPh>
    <rPh sb="4" eb="6">
      <t>バンゴウ</t>
    </rPh>
    <rPh sb="7" eb="8">
      <t>ラン</t>
    </rPh>
    <rPh sb="11" eb="13">
      <t>ジッシ</t>
    </rPh>
    <rPh sb="13" eb="15">
      <t>ヨウリョウ</t>
    </rPh>
    <rPh sb="15" eb="17">
      <t>ベッキ</t>
    </rPh>
    <rPh sb="21" eb="22">
      <t>クニ</t>
    </rPh>
    <rPh sb="23" eb="24">
      <t>サダ</t>
    </rPh>
    <rPh sb="26" eb="28">
      <t>カツドウ</t>
    </rPh>
    <rPh sb="28" eb="30">
      <t>シシン</t>
    </rPh>
    <rPh sb="34" eb="36">
      <t>トリクミ</t>
    </rPh>
    <rPh sb="37" eb="39">
      <t>バンゴウ</t>
    </rPh>
    <rPh sb="39" eb="40">
      <t>オヨ</t>
    </rPh>
    <rPh sb="41" eb="43">
      <t>ヨウリョウ</t>
    </rPh>
    <rPh sb="43" eb="44">
      <t>ダイ</t>
    </rPh>
    <rPh sb="52" eb="53">
      <t>モト</t>
    </rPh>
    <rPh sb="55" eb="59">
      <t>トドウフケン</t>
    </rPh>
    <rPh sb="60" eb="61">
      <t>サダ</t>
    </rPh>
    <rPh sb="63" eb="65">
      <t>ヨウコウ</t>
    </rPh>
    <rPh sb="65" eb="67">
      <t>キホン</t>
    </rPh>
    <rPh sb="67" eb="69">
      <t>ホウシン</t>
    </rPh>
    <rPh sb="73" eb="75">
      <t>ツイカ</t>
    </rPh>
    <rPh sb="82" eb="84">
      <t>トリクミ</t>
    </rPh>
    <rPh sb="85" eb="87">
      <t>バンゴウ</t>
    </rPh>
    <rPh sb="88" eb="90">
      <t>キニュウ</t>
    </rPh>
    <rPh sb="96" eb="97">
      <t>タ</t>
    </rPh>
    <rPh sb="98" eb="100">
      <t>ジム</t>
    </rPh>
    <rPh sb="100" eb="102">
      <t>ショリ</t>
    </rPh>
    <rPh sb="106" eb="107">
      <t>バン</t>
    </rPh>
    <rPh sb="108" eb="110">
      <t>カイギ</t>
    </rPh>
    <rPh sb="110" eb="111">
      <t>トウ</t>
    </rPh>
    <rPh sb="115" eb="116">
      <t>バン</t>
    </rPh>
    <rPh sb="117" eb="119">
      <t>キニュウ</t>
    </rPh>
    <rPh sb="125" eb="127">
      <t>ドウイツ</t>
    </rPh>
    <rPh sb="127" eb="128">
      <t>ヒ</t>
    </rPh>
    <rPh sb="129" eb="131">
      <t>フクスウ</t>
    </rPh>
    <rPh sb="132" eb="134">
      <t>トリクミ</t>
    </rPh>
    <rPh sb="135" eb="136">
      <t>オコナ</t>
    </rPh>
    <rPh sb="138" eb="140">
      <t>バアイ</t>
    </rPh>
    <rPh sb="142" eb="144">
      <t>ガイトウ</t>
    </rPh>
    <rPh sb="146" eb="147">
      <t>スベ</t>
    </rPh>
    <rPh sb="149" eb="151">
      <t>トリクミ</t>
    </rPh>
    <rPh sb="151" eb="153">
      <t>バンゴウ</t>
    </rPh>
    <rPh sb="154" eb="156">
      <t>ヒダリヅ</t>
    </rPh>
    <rPh sb="158" eb="159">
      <t>イチ</t>
    </rPh>
    <rPh sb="159" eb="160">
      <t>ギョウ</t>
    </rPh>
    <rPh sb="161" eb="163">
      <t>キニュウ</t>
    </rPh>
    <rPh sb="170" eb="172">
      <t>バンゴウ</t>
    </rPh>
    <rPh sb="172" eb="173">
      <t>ラン</t>
    </rPh>
    <rPh sb="174" eb="175">
      <t>タ</t>
    </rPh>
    <rPh sb="178" eb="180">
      <t>バアイ</t>
    </rPh>
    <rPh sb="182" eb="185">
      <t>フクスウギョウ</t>
    </rPh>
    <rPh sb="186" eb="187">
      <t>ワ</t>
    </rPh>
    <rPh sb="189" eb="191">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</si>
  <si>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</si>
  <si>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</si>
  <si>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取組番号（左詰め）</t>
    <rPh sb="0" eb="2">
      <t>トリクミ</t>
    </rPh>
    <rPh sb="2" eb="4">
      <t>バンゴウ</t>
    </rPh>
    <rPh sb="5" eb="6">
      <t>ヒダリ</t>
    </rPh>
    <rPh sb="6" eb="7">
      <t>ツ</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</si>
  <si>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</si>
  <si>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</si>
  <si>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</si>
  <si>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</si>
  <si>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</si>
  <si>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</si>
  <si>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</si>
  <si>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</si>
  <si>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</si>
  <si>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取組</t>
    <rPh sb="0" eb="2">
      <t>トリクミ</t>
    </rPh>
    <phoneticPr fontId="4"/>
  </si>
  <si>
    <t>開始時刻</t>
    <rPh sb="0" eb="2">
      <t>カイシ</t>
    </rPh>
    <rPh sb="2" eb="4">
      <t>ジコク</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</si>
  <si>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</si>
  <si>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</si>
  <si>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</si>
  <si>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取組番号表</t>
    <rPh sb="0" eb="2">
      <t>トリクミ</t>
    </rPh>
    <rPh sb="2" eb="4">
      <t>バンゴウ</t>
    </rPh>
    <rPh sb="4" eb="5">
      <t>ヒョウ</t>
    </rPh>
    <phoneticPr fontId="4"/>
  </si>
  <si>
    <t>取組番号</t>
    <rPh sb="2" eb="4">
      <t>バンゴウ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</si>
  <si>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</si>
  <si>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</si>
  <si>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</si>
  <si>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</si>
  <si>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活動項目</t>
  </si>
  <si>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</si>
  <si>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</si>
  <si>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</si>
  <si>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</si>
  <si>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</si>
  <si>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</si>
  <si>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</si>
  <si>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</si>
  <si>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</si>
  <si>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</si>
  <si>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事務・組織運営等に
関する研修</t>
    <rPh sb="0" eb="2">
      <t>ジム</t>
    </rPh>
    <rPh sb="3" eb="5">
      <t>ソシキ</t>
    </rPh>
    <rPh sb="5" eb="7">
      <t>ウンエイ</t>
    </rPh>
    <rPh sb="7" eb="8">
      <t>トウ</t>
    </rPh>
    <rPh sb="10" eb="11">
      <t>カン</t>
    </rPh>
    <rPh sb="13" eb="15">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</si>
  <si>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</si>
  <si>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</si>
  <si>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</si>
  <si>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</si>
  <si>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</si>
  <si>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</si>
  <si>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</si>
  <si>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</si>
  <si>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</si>
  <si>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</si>
  <si>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</si>
  <si>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</si>
  <si>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</si>
  <si>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</si>
  <si>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</si>
  <si>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</si>
  <si>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</si>
  <si>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</si>
  <si>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</si>
  <si>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</si>
  <si>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</si>
  <si>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</si>
  <si>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</si>
  <si>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</si>
  <si>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</si>
  <si>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</si>
  <si>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</si>
  <si>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</si>
  <si>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</si>
  <si>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</si>
  <si>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</si>
  <si>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</si>
  <si>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</si>
  <si>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</si>
  <si>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</si>
  <si>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</si>
  <si>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</si>
  <si>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</si>
  <si>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</si>
  <si>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</si>
  <si>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</si>
  <si>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</si>
  <si>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</si>
  <si>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</si>
  <si>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</si>
  <si>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</si>
  <si>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</si>
  <si>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</si>
  <si>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</si>
  <si>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</si>
  <si>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</si>
  <si>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</si>
  <si>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</si>
  <si>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</si>
  <si>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</si>
  <si>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</si>
  <si>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</si>
  <si>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</si>
  <si>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</si>
  <si>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</si>
  <si>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</si>
  <si>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</si>
  <si>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</si>
  <si>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</si>
  <si>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</si>
  <si>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</si>
  <si>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</si>
  <si>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</si>
  <si>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</si>
  <si>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</si>
  <si>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</si>
  <si>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</si>
  <si>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</si>
  <si>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</si>
  <si>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</si>
  <si>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</si>
  <si>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</si>
  <si>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</si>
  <si>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</si>
  <si>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</si>
  <si>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</si>
  <si>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</si>
  <si>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</si>
  <si>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</si>
  <si>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</si>
  <si>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</si>
  <si>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</si>
  <si>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</si>
  <si>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</si>
  <si>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</si>
  <si>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</si>
  <si>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</si>
  <si>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</si>
  <si>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</si>
  <si>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</si>
  <si>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</si>
  <si>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</si>
  <si>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</si>
  <si>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</si>
  <si>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</si>
  <si>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</si>
  <si>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</si>
  <si>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</si>
  <si>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</si>
  <si>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</si>
  <si>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</si>
  <si>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</si>
  <si>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</si>
  <si>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</si>
  <si>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</si>
  <si>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</si>
  <si>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</si>
  <si>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</si>
  <si>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</si>
  <si>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</si>
  <si>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</si>
  <si>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</si>
  <si>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</si>
  <si>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</si>
  <si>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</si>
  <si>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</si>
  <si>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</si>
  <si>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</si>
  <si>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</si>
  <si>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取組</t>
  </si>
  <si>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</si>
  <si>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</si>
  <si>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</si>
  <si>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</si>
  <si>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</si>
  <si>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</si>
  <si>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</si>
  <si>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</si>
  <si>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</si>
  <si>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</si>
  <si>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</si>
  <si>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</si>
  <si>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</si>
  <si>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</si>
  <si>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</si>
  <si>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</si>
  <si>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</si>
  <si>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</si>
  <si>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</si>
  <si>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</si>
  <si>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</si>
  <si>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</si>
  <si>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</si>
  <si>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</si>
  <si>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</si>
  <si>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</si>
  <si>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</si>
  <si>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</si>
  <si>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</si>
  <si>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</si>
  <si>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</si>
  <si>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</si>
  <si>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</si>
  <si>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</si>
  <si>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</si>
  <si>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</si>
  <si>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</si>
  <si>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</si>
  <si>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</si>
  <si>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</si>
  <si>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</si>
  <si>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</si>
  <si>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</si>
  <si>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</si>
  <si>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</si>
  <si>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</si>
  <si>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</si>
  <si>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</si>
  <si>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</si>
  <si>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</si>
  <si>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</si>
  <si>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</si>
  <si>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</si>
  <si>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</si>
  <si>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</si>
  <si>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</si>
  <si>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</si>
  <si>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</si>
  <si>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</si>
  <si>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</si>
  <si>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</si>
  <si>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</si>
  <si>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</si>
  <si>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</si>
  <si>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</si>
  <si>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</si>
  <si>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</si>
  <si>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</si>
  <si>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</si>
  <si>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農地周りの環境改善活動の強化</t>
    <rPh sb="5" eb="7">
      <t>カンキョウ</t>
    </rPh>
    <rPh sb="7" eb="9">
      <t>カイゼン</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</si>
  <si>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</si>
  <si>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</si>
  <si>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</si>
  <si>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</si>
  <si>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</si>
  <si>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</si>
  <si>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</si>
  <si>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</si>
  <si>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</si>
  <si>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</si>
  <si>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</si>
  <si>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</si>
  <si>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</si>
  <si>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施設区分</t>
    <rPh sb="0" eb="2">
      <t>シセツ</t>
    </rPh>
    <rPh sb="2" eb="4">
      <t>クブン</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</si>
  <si>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</si>
  <si>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</si>
  <si>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</si>
  <si>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</si>
  <si>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</si>
  <si>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</si>
  <si>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</si>
  <si>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</si>
  <si>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</si>
  <si>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</si>
  <si>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</si>
  <si>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</si>
  <si>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</si>
  <si>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</si>
  <si>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</si>
  <si>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</si>
  <si>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</si>
  <si>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</si>
  <si>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</si>
  <si>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</si>
  <si>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</si>
  <si>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</si>
  <si>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</si>
  <si>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</si>
  <si>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</si>
  <si>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</si>
  <si>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</si>
  <si>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</si>
  <si>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</si>
  <si>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</si>
  <si>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</si>
  <si>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</si>
  <si>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</si>
  <si>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</si>
  <si>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</si>
  <si>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</si>
  <si>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</si>
  <si>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</si>
  <si>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</si>
  <si>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</si>
  <si>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</si>
  <si>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</si>
  <si>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</si>
  <si>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</si>
  <si>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</si>
  <si>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</si>
  <si>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</si>
  <si>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</si>
  <si>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</si>
  <si>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</si>
  <si>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</si>
  <si>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</si>
  <si>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</si>
  <si>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</si>
  <si>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</si>
  <si>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</si>
  <si>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</si>
  <si>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</si>
  <si>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</si>
  <si>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</si>
  <si>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</si>
  <si>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</si>
  <si>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</si>
  <si>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</si>
  <si>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</si>
  <si>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</si>
  <si>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</si>
  <si>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</si>
  <si>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</si>
  <si>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</si>
  <si>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</si>
  <si>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</si>
  <si>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</si>
  <si>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</si>
  <si>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</si>
  <si>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</si>
  <si>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</si>
  <si>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</si>
  <si>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</si>
  <si>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</si>
  <si>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</si>
  <si>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</si>
  <si>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</si>
  <si>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</si>
  <si>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</si>
  <si>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</si>
  <si>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</si>
  <si>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</si>
  <si>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</si>
  <si>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</si>
  <si>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</si>
  <si>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</si>
  <si>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</si>
  <si>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</si>
  <si>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3 事務・組織運営等に関する研修</t>
  </si>
  <si>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</si>
  <si>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</si>
  <si>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</si>
  <si>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</si>
  <si>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</si>
  <si>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</si>
  <si>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</si>
  <si>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</si>
  <si>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</si>
  <si>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</si>
  <si>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</si>
  <si>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</si>
  <si>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</si>
  <si>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</si>
  <si>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</si>
  <si>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</si>
  <si>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</si>
  <si>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</si>
  <si>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</si>
  <si>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</si>
  <si>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</si>
  <si>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</si>
  <si>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</si>
  <si>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</si>
  <si>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</si>
  <si>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</si>
  <si>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</si>
  <si>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</si>
  <si>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</si>
  <si>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</si>
  <si>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</si>
  <si>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</si>
  <si>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</si>
  <si>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</si>
  <si>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</si>
  <si>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</si>
  <si>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</si>
  <si>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</si>
  <si>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</si>
  <si>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</si>
  <si>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</si>
  <si>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</si>
  <si>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</si>
  <si>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</si>
  <si>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</si>
  <si>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</si>
  <si>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</si>
  <si>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</si>
  <si>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</si>
  <si>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</si>
  <si>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</si>
  <si>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</si>
  <si>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</si>
  <si>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</si>
  <si>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</si>
  <si>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</si>
  <si>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</si>
  <si>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</si>
  <si>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</si>
  <si>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</si>
  <si>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</si>
  <si>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</si>
  <si>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</si>
  <si>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</si>
  <si>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</si>
  <si>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</si>
  <si>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</si>
  <si>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</si>
  <si>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</si>
  <si>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</si>
  <si>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</si>
  <si>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</si>
  <si>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</si>
  <si>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</si>
  <si>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</si>
  <si>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</si>
  <si>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</si>
  <si>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</si>
  <si>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</si>
  <si>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</si>
  <si>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</si>
  <si>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</si>
  <si>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</si>
  <si>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</si>
  <si>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</si>
  <si>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</si>
  <si>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</si>
  <si>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</si>
  <si>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</si>
  <si>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</si>
  <si>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</si>
  <si>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</si>
  <si>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</si>
  <si>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</si>
  <si>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</si>
  <si>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</si>
  <si>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</si>
  <si>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</si>
  <si>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</si>
  <si>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</si>
  <si>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</si>
  <si>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</si>
  <si>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</si>
  <si>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</si>
  <si>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</si>
  <si>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57 医療・福祉との連携</t>
  </si>
  <si>
    <t>57　医療・福祉との連携</t>
    <rPh sb="3" eb="5">
      <t>イリョウ</t>
    </rPh>
    <rPh sb="6" eb="8">
      <t>フクシ</t>
    </rPh>
    <rPh sb="10" eb="12">
      <t>レンケイ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</si>
  <si>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</si>
  <si>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</si>
  <si>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</si>
  <si>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</si>
  <si>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</si>
  <si>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</si>
  <si>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</si>
  <si>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</si>
  <si>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</si>
  <si>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</si>
  <si>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</si>
  <si>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</si>
  <si>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</si>
  <si>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</si>
  <si>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</si>
  <si>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</si>
  <si>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</si>
  <si>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</si>
  <si>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</si>
  <si>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</si>
  <si>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xml:space="preserve"> </t>
  </si>
  <si>
    <t>参加者氏名</t>
    <rPh sb="0" eb="3">
      <t>サンカシャ</t>
    </rPh>
    <rPh sb="3" eb="5">
      <t>シメイ</t>
    </rPh>
    <phoneticPr fontId="27"/>
  </si>
  <si>
    <t>区分</t>
    <rPh sb="0" eb="2">
      <t>クブン</t>
    </rPh>
    <phoneticPr fontId="27"/>
  </si>
  <si>
    <t>備考</t>
    <rPh sb="0" eb="2">
      <t>ビコウ</t>
    </rPh>
    <phoneticPr fontId="27"/>
  </si>
  <si>
    <t>農業者</t>
  </si>
  <si>
    <t>農業者以外</t>
  </si>
  <si>
    <t>NO.</t>
    <phoneticPr fontId="27"/>
  </si>
  <si>
    <t>活動組織名</t>
    <rPh sb="0" eb="2">
      <t>カツドウ</t>
    </rPh>
    <rPh sb="2" eb="5">
      <t>ソシキメイ</t>
    </rPh>
    <phoneticPr fontId="4"/>
  </si>
  <si>
    <t>実施年月日</t>
    <rPh sb="0" eb="2">
      <t>ジッシ</t>
    </rPh>
    <rPh sb="2" eb="3">
      <t>ネン</t>
    </rPh>
    <rPh sb="3" eb="5">
      <t>ガッピ</t>
    </rPh>
    <phoneticPr fontId="4"/>
  </si>
  <si>
    <t>～</t>
    <phoneticPr fontId="4"/>
  </si>
  <si>
    <t>　時間</t>
    <rPh sb="1" eb="3">
      <t>ジカン</t>
    </rPh>
    <phoneticPr fontId="4"/>
  </si>
  <si>
    <t>活動参加者</t>
    <rPh sb="0" eb="2">
      <t>カツドウ</t>
    </rPh>
    <rPh sb="2" eb="5">
      <t>サンカシャ</t>
    </rPh>
    <phoneticPr fontId="4"/>
  </si>
  <si>
    <t>氏名</t>
    <rPh sb="0" eb="2">
      <t>シメイ</t>
    </rPh>
    <phoneticPr fontId="4"/>
  </si>
  <si>
    <t>日当</t>
    <rPh sb="0" eb="2">
      <t>ニットウ</t>
    </rPh>
    <phoneticPr fontId="4"/>
  </si>
  <si>
    <t>参加</t>
    <rPh sb="0" eb="2">
      <t>サンカ</t>
    </rPh>
    <phoneticPr fontId="4"/>
  </si>
  <si>
    <t>○</t>
  </si>
  <si>
    <t>農業者：</t>
    <rPh sb="0" eb="3">
      <t>ノウギョウシャ</t>
    </rPh>
    <phoneticPr fontId="4"/>
  </si>
  <si>
    <t>農業者以外：</t>
    <rPh sb="0" eb="3">
      <t>ノウギョウシャ</t>
    </rPh>
    <rPh sb="3" eb="5">
      <t>イガイ</t>
    </rPh>
    <phoneticPr fontId="27"/>
  </si>
  <si>
    <t>日当合計：</t>
    <rPh sb="0" eb="2">
      <t>ニットウ</t>
    </rPh>
    <rPh sb="2" eb="4">
      <t>ゴウケイ</t>
    </rPh>
    <phoneticPr fontId="4"/>
  </si>
  <si>
    <t>活動写真貼付欄</t>
    <rPh sb="0" eb="2">
      <t>カツドウ</t>
    </rPh>
    <rPh sb="2" eb="4">
      <t>シャシン</t>
    </rPh>
    <rPh sb="4" eb="5">
      <t>ハ</t>
    </rPh>
    <rPh sb="5" eb="6">
      <t>ツ</t>
    </rPh>
    <rPh sb="6" eb="7">
      <t>ラン</t>
    </rPh>
    <phoneticPr fontId="4"/>
  </si>
  <si>
    <t>活動に要した経費</t>
    <rPh sb="0" eb="2">
      <t>カツドウ</t>
    </rPh>
    <rPh sb="3" eb="4">
      <t>ヨウ</t>
    </rPh>
    <rPh sb="6" eb="8">
      <t>ケイヒ</t>
    </rPh>
    <phoneticPr fontId="4"/>
  </si>
  <si>
    <t>領収番号</t>
    <rPh sb="0" eb="2">
      <t>リョウシュウ</t>
    </rPh>
    <rPh sb="2" eb="4">
      <t>バンゴウ</t>
    </rPh>
    <phoneticPr fontId="4"/>
  </si>
  <si>
    <t>No</t>
    <phoneticPr fontId="27"/>
  </si>
  <si>
    <t>取組番号</t>
    <rPh sb="0" eb="2">
      <t>トリクミ</t>
    </rPh>
    <rPh sb="2" eb="4">
      <t>バンゴウ</t>
    </rPh>
    <phoneticPr fontId="4"/>
  </si>
  <si>
    <t>支払区分</t>
    <rPh sb="0" eb="2">
      <t>シハラ</t>
    </rPh>
    <rPh sb="2" eb="4">
      <t>クブン</t>
    </rPh>
    <phoneticPr fontId="4"/>
  </si>
  <si>
    <t>取組</t>
    <rPh sb="0" eb="2">
      <t>トリクミ</t>
    </rPh>
    <phoneticPr fontId="3"/>
  </si>
  <si>
    <t>内休憩時間</t>
    <rPh sb="0" eb="1">
      <t>ウチ</t>
    </rPh>
    <rPh sb="1" eb="3">
      <t>キュウケイ</t>
    </rPh>
    <rPh sb="3" eb="5">
      <t>ジカン</t>
    </rPh>
    <phoneticPr fontId="3"/>
  </si>
  <si>
    <t>日報NO</t>
    <rPh sb="0" eb="2">
      <t>ニッポウ</t>
    </rPh>
    <phoneticPr fontId="3"/>
  </si>
  <si>
    <t>a</t>
    <phoneticPr fontId="3"/>
  </si>
  <si>
    <t>b</t>
    <phoneticPr fontId="3"/>
  </si>
  <si>
    <t>c</t>
    <phoneticPr fontId="3"/>
  </si>
  <si>
    <t>日当集計</t>
  </si>
  <si>
    <t>○○活動組織</t>
    <rPh sb="2" eb="4">
      <t>カツドウ</t>
    </rPh>
    <rPh sb="4" eb="6">
      <t>ソシキ</t>
    </rPh>
    <phoneticPr fontId="27"/>
  </si>
  <si>
    <t>安芸　太郎</t>
    <rPh sb="0" eb="2">
      <t>アキ</t>
    </rPh>
    <rPh sb="3" eb="5">
      <t>タロウ</t>
    </rPh>
    <phoneticPr fontId="3"/>
  </si>
  <si>
    <t>安芸　次郎</t>
    <rPh sb="0" eb="2">
      <t>アキ</t>
    </rPh>
    <rPh sb="3" eb="5">
      <t>ジロウ</t>
    </rPh>
    <phoneticPr fontId="3"/>
  </si>
  <si>
    <t>安芸　三郎</t>
    <rPh sb="0" eb="2">
      <t>アキ</t>
    </rPh>
    <rPh sb="3" eb="5">
      <t>サブロウ</t>
    </rPh>
    <phoneticPr fontId="3"/>
  </si>
  <si>
    <t>安芸　太郎</t>
    <rPh sb="0" eb="2">
      <t>アキ</t>
    </rPh>
    <rPh sb="3" eb="5">
      <t>タロウ</t>
    </rPh>
    <phoneticPr fontId="3"/>
  </si>
  <si>
    <t>安芸　次郎</t>
    <rPh sb="0" eb="2">
      <t>アキ</t>
    </rPh>
    <rPh sb="3" eb="5">
      <t>ジロウ</t>
    </rPh>
    <phoneticPr fontId="3"/>
  </si>
  <si>
    <t>安芸　三郎</t>
    <rPh sb="0" eb="2">
      <t>アキ</t>
    </rPh>
    <rPh sb="3" eb="5">
      <t>サブロウ</t>
    </rPh>
    <phoneticPr fontId="3"/>
  </si>
  <si>
    <t>農用地・農道・水路の点検</t>
    <rPh sb="0" eb="3">
      <t>ノウヨウチ</t>
    </rPh>
    <rPh sb="4" eb="6">
      <t>ノウドウ</t>
    </rPh>
    <rPh sb="7" eb="9">
      <t>スイロ</t>
    </rPh>
    <rPh sb="10" eb="12">
      <t>テンケン</t>
    </rPh>
    <phoneticPr fontId="3"/>
  </si>
  <si>
    <t>年度活動計画の策定</t>
    <rPh sb="0" eb="2">
      <t>ネンド</t>
    </rPh>
    <rPh sb="2" eb="4">
      <t>カツドウ</t>
    </rPh>
    <rPh sb="4" eb="6">
      <t>ケイカク</t>
    </rPh>
    <rPh sb="7" eb="9">
      <t>サクテイ</t>
    </rPh>
    <phoneticPr fontId="3"/>
  </si>
  <si>
    <t>水路の草刈り</t>
    <rPh sb="3" eb="5">
      <t>クサカ</t>
    </rPh>
    <phoneticPr fontId="3"/>
  </si>
  <si>
    <t>※入力した内容は様式第１－６号に反映されます。</t>
    <rPh sb="1" eb="3">
      <t>ニュウリョク</t>
    </rPh>
    <rPh sb="5" eb="7">
      <t>ナイヨウ</t>
    </rPh>
    <rPh sb="8" eb="10">
      <t>ヨウシキ</t>
    </rPh>
    <rPh sb="10" eb="11">
      <t>ダイ</t>
    </rPh>
    <rPh sb="14" eb="15">
      <t>ゴウ</t>
    </rPh>
    <rPh sb="16" eb="18">
      <t>ハンエイ</t>
    </rPh>
    <phoneticPr fontId="3"/>
  </si>
  <si>
    <t>※色塗りがしてあるセルは数式があるため、変更しないでください。</t>
    <rPh sb="1" eb="3">
      <t>イロヌ</t>
    </rPh>
    <rPh sb="12" eb="14">
      <t>スウシキ</t>
    </rPh>
    <rPh sb="20" eb="22">
      <t>ヘンコウ</t>
    </rPh>
    <phoneticPr fontId="3"/>
  </si>
  <si>
    <t>作業日報は23日分しか入力できません。</t>
    <rPh sb="0" eb="2">
      <t>サギョウ</t>
    </rPh>
    <rPh sb="2" eb="4">
      <t>ニッポウ</t>
    </rPh>
    <rPh sb="7" eb="8">
      <t>ニチ</t>
    </rPh>
    <rPh sb="8" eb="9">
      <t>ブン</t>
    </rPh>
    <rPh sb="11" eb="13">
      <t>ニュウリョク</t>
    </rPh>
    <phoneticPr fontId="3"/>
  </si>
  <si>
    <t>参加者名簿を入力後、コピーし原本として作業前のファイルを保管しておいてください。</t>
    <rPh sb="0" eb="3">
      <t>サンカシャ</t>
    </rPh>
    <rPh sb="3" eb="5">
      <t>メイボ</t>
    </rPh>
    <rPh sb="6" eb="8">
      <t>ニュウリョク</t>
    </rPh>
    <rPh sb="8" eb="9">
      <t>ゴ</t>
    </rPh>
    <rPh sb="14" eb="16">
      <t>ゲンポン</t>
    </rPh>
    <rPh sb="19" eb="21">
      <t>サギョウ</t>
    </rPh>
    <rPh sb="21" eb="22">
      <t>マエ</t>
    </rPh>
    <rPh sb="28" eb="30">
      <t>ホカン</t>
    </rPh>
    <phoneticPr fontId="3"/>
  </si>
  <si>
    <t>作業日報の入力は、コピーしたファイルで行ってください。</t>
    <rPh sb="0" eb="2">
      <t>サギョウ</t>
    </rPh>
    <rPh sb="2" eb="4">
      <t>ニッポウ</t>
    </rPh>
    <rPh sb="5" eb="7">
      <t>ニュウリョク</t>
    </rPh>
    <rPh sb="19" eb="20">
      <t>オコナ</t>
    </rPh>
    <phoneticPr fontId="3"/>
  </si>
  <si>
    <t>作業日報が不足する場合は、原本ファイルをコピーし、新たなファイルに作業日報を入力してください。</t>
    <rPh sb="0" eb="2">
      <t>サギョウ</t>
    </rPh>
    <rPh sb="2" eb="4">
      <t>ニッポウ</t>
    </rPh>
    <rPh sb="5" eb="7">
      <t>フソク</t>
    </rPh>
    <rPh sb="9" eb="11">
      <t>バアイ</t>
    </rPh>
    <rPh sb="13" eb="15">
      <t>ゲンポン</t>
    </rPh>
    <rPh sb="25" eb="26">
      <t>アラ</t>
    </rPh>
    <rPh sb="33" eb="35">
      <t>サギョウ</t>
    </rPh>
    <rPh sb="35" eb="37">
      <t>ニッポウ</t>
    </rPh>
    <rPh sb="38" eb="40">
      <t>ニュウリョク</t>
    </rPh>
    <phoneticPr fontId="3"/>
  </si>
  <si>
    <t>年度　多面的機能支払交付金に係る作業日報</t>
  </si>
  <si>
    <t>①年度を入力</t>
    <rPh sb="1" eb="3">
      <t>ネンド</t>
    </rPh>
    <rPh sb="4" eb="6">
      <t>ニュウリョク</t>
    </rPh>
    <phoneticPr fontId="3"/>
  </si>
  <si>
    <t>②活動組織名を入力（No.1のみ）</t>
    <rPh sb="1" eb="3">
      <t>カツドウ</t>
    </rPh>
    <rPh sb="3" eb="5">
      <t>ソシキ</t>
    </rPh>
    <rPh sb="5" eb="6">
      <t>メイ</t>
    </rPh>
    <rPh sb="7" eb="9">
      <t>ニュウリョク</t>
    </rPh>
    <phoneticPr fontId="3"/>
  </si>
  <si>
    <t>③実施年月日を入力</t>
    <rPh sb="1" eb="3">
      <t>ジッシ</t>
    </rPh>
    <rPh sb="3" eb="6">
      <t>ネンガッピ</t>
    </rPh>
    <rPh sb="7" eb="9">
      <t>ニュウリョク</t>
    </rPh>
    <phoneticPr fontId="3"/>
  </si>
  <si>
    <t>④実施時間及び内休憩時間を入力（○：○で入力（半角））</t>
    <rPh sb="1" eb="3">
      <t>ジッシ</t>
    </rPh>
    <rPh sb="3" eb="5">
      <t>ジカン</t>
    </rPh>
    <rPh sb="5" eb="6">
      <t>オヨ</t>
    </rPh>
    <rPh sb="7" eb="8">
      <t>ウチ</t>
    </rPh>
    <rPh sb="8" eb="10">
      <t>キュウケイ</t>
    </rPh>
    <rPh sb="10" eb="12">
      <t>ジカン</t>
    </rPh>
    <rPh sb="13" eb="15">
      <t>ニュウリョク</t>
    </rPh>
    <rPh sb="20" eb="22">
      <t>ニュウリョク</t>
    </rPh>
    <rPh sb="23" eb="25">
      <t>ハンカク</t>
    </rPh>
    <phoneticPr fontId="3"/>
  </si>
  <si>
    <t>⑤実施した取り組みを【取組番号表】シートの取組番号から選択して入力（３つまで）3つ以上ある場合は、次の作業日報に入力</t>
    <rPh sb="1" eb="3">
      <t>ジッシ</t>
    </rPh>
    <rPh sb="5" eb="6">
      <t>ト</t>
    </rPh>
    <rPh sb="7" eb="8">
      <t>ク</t>
    </rPh>
    <rPh sb="11" eb="13">
      <t>トリクミ</t>
    </rPh>
    <rPh sb="13" eb="15">
      <t>バンゴウ</t>
    </rPh>
    <rPh sb="15" eb="16">
      <t>ヒョウ</t>
    </rPh>
    <rPh sb="21" eb="23">
      <t>トリクミ</t>
    </rPh>
    <rPh sb="23" eb="25">
      <t>バンゴウ</t>
    </rPh>
    <rPh sb="27" eb="29">
      <t>センタク</t>
    </rPh>
    <rPh sb="31" eb="33">
      <t>ニュウリョク</t>
    </rPh>
    <rPh sb="41" eb="43">
      <t>イジョウ</t>
    </rPh>
    <rPh sb="45" eb="47">
      <t>バアイ</t>
    </rPh>
    <rPh sb="49" eb="50">
      <t>ツギ</t>
    </rPh>
    <rPh sb="51" eb="53">
      <t>サギョウ</t>
    </rPh>
    <rPh sb="53" eb="55">
      <t>ニッポウ</t>
    </rPh>
    <rPh sb="56" eb="58">
      <t>ニュウリョク</t>
    </rPh>
    <phoneticPr fontId="3"/>
  </si>
  <si>
    <t>⑥実施した取り組みの具体的な活動内容を記載</t>
    <rPh sb="1" eb="3">
      <t>ジッシ</t>
    </rPh>
    <rPh sb="5" eb="6">
      <t>ト</t>
    </rPh>
    <rPh sb="7" eb="8">
      <t>ク</t>
    </rPh>
    <rPh sb="10" eb="13">
      <t>グタイテキ</t>
    </rPh>
    <rPh sb="14" eb="16">
      <t>カツドウ</t>
    </rPh>
    <rPh sb="16" eb="18">
      <t>ナイヨウ</t>
    </rPh>
    <rPh sb="19" eb="21">
      <t>キサイ</t>
    </rPh>
    <phoneticPr fontId="3"/>
  </si>
  <si>
    <t>⑦活動参加者を入力（参加者名簿からプルダウンで選択）、日当の支払いがある場合は日当を入力、参加した者には参加欄に「○」を入力。</t>
    <rPh sb="1" eb="3">
      <t>カツドウ</t>
    </rPh>
    <rPh sb="3" eb="6">
      <t>サンカシャ</t>
    </rPh>
    <rPh sb="7" eb="9">
      <t>ニュウリョク</t>
    </rPh>
    <rPh sb="10" eb="13">
      <t>サンカシャ</t>
    </rPh>
    <rPh sb="13" eb="15">
      <t>メイボ</t>
    </rPh>
    <rPh sb="23" eb="25">
      <t>センタク</t>
    </rPh>
    <rPh sb="27" eb="29">
      <t>ニットウ</t>
    </rPh>
    <rPh sb="30" eb="32">
      <t>シハラ</t>
    </rPh>
    <rPh sb="36" eb="38">
      <t>バアイ</t>
    </rPh>
    <rPh sb="39" eb="41">
      <t>ニットウ</t>
    </rPh>
    <rPh sb="42" eb="44">
      <t>ニュウリョク</t>
    </rPh>
    <rPh sb="45" eb="47">
      <t>サンカ</t>
    </rPh>
    <rPh sb="49" eb="50">
      <t>シャ</t>
    </rPh>
    <rPh sb="52" eb="54">
      <t>サンカ</t>
    </rPh>
    <rPh sb="54" eb="55">
      <t>ラン</t>
    </rPh>
    <rPh sb="60" eb="62">
      <t>ニュウリョク</t>
    </rPh>
    <phoneticPr fontId="3"/>
  </si>
  <si>
    <t>⑧写真がある場合は写真を貼り付け</t>
    <rPh sb="1" eb="3">
      <t>シャシン</t>
    </rPh>
    <rPh sb="6" eb="8">
      <t>バアイ</t>
    </rPh>
    <rPh sb="9" eb="11">
      <t>シャシン</t>
    </rPh>
    <rPh sb="12" eb="13">
      <t>ハ</t>
    </rPh>
    <rPh sb="14" eb="15">
      <t>ツ</t>
    </rPh>
    <phoneticPr fontId="3"/>
  </si>
  <si>
    <t>令和</t>
    <rPh sb="0" eb="2">
      <t>レイワ</t>
    </rPh>
    <phoneticPr fontId="4"/>
  </si>
  <si>
    <t>⇐ 別シートの【取組番号表】の取組番号から選択ください</t>
    <rPh sb="2" eb="3">
      <t>ベツ</t>
    </rPh>
    <rPh sb="8" eb="10">
      <t>トリクミ</t>
    </rPh>
    <rPh sb="10" eb="12">
      <t>バンゴウ</t>
    </rPh>
    <rPh sb="12" eb="13">
      <t>ヒョウ</t>
    </rPh>
    <rPh sb="15" eb="17">
      <t>トリクミ</t>
    </rPh>
    <rPh sb="17" eb="19">
      <t>バンゴウ</t>
    </rPh>
    <rPh sb="21" eb="23">
      <t>センタク</t>
    </rPh>
    <phoneticPr fontId="3"/>
  </si>
  <si>
    <t>備後　四郎</t>
    <rPh sb="0" eb="2">
      <t>ビンゴ</t>
    </rPh>
    <rPh sb="3" eb="5">
      <t>シロウ</t>
    </rPh>
    <phoneticPr fontId="3"/>
  </si>
  <si>
    <t>備後　五郎</t>
    <rPh sb="0" eb="2">
      <t>ビンゴ</t>
    </rPh>
    <rPh sb="3" eb="5">
      <t>ゴロウ</t>
    </rPh>
    <phoneticPr fontId="3"/>
  </si>
  <si>
    <t>不在村地主との連絡体制の整備、調整、それに必要な調査</t>
    <phoneticPr fontId="4"/>
  </si>
  <si>
    <t>不在村地主との連絡体制の整備、調整、それに必要な調査</t>
    <phoneticPr fontId="3"/>
  </si>
  <si>
    <t>事務整備</t>
    <rPh sb="0" eb="2">
      <t>ジム</t>
    </rPh>
    <rPh sb="2" eb="4">
      <t>セイビ</t>
    </rPh>
    <phoneticPr fontId="3"/>
  </si>
  <si>
    <t>景観形成、生活環境保全計画の策定</t>
    <phoneticPr fontId="3"/>
  </si>
  <si>
    <t>農地の保全に係る計画の策定</t>
    <rPh sb="0" eb="2">
      <t>ノウチ</t>
    </rPh>
    <rPh sb="3" eb="5">
      <t>ホゼン</t>
    </rPh>
    <rPh sb="6" eb="7">
      <t>カカ</t>
    </rPh>
    <rPh sb="8" eb="10">
      <t>ケイカク</t>
    </rPh>
    <rPh sb="11" eb="13">
      <t>サクテイ</t>
    </rPh>
    <phoneticPr fontId="3"/>
  </si>
  <si>
    <t>⇐ 別シートの【取組番号表】の「取組の内容」等を参考に直接入力ください</t>
    <rPh sb="2" eb="3">
      <t>ベツ</t>
    </rPh>
    <rPh sb="8" eb="10">
      <t>トリクミ</t>
    </rPh>
    <rPh sb="10" eb="12">
      <t>バンゴウ</t>
    </rPh>
    <rPh sb="12" eb="13">
      <t>ヒョウ</t>
    </rPh>
    <rPh sb="16" eb="18">
      <t>トリクミ</t>
    </rPh>
    <rPh sb="19" eb="21">
      <t>ナイヨウ</t>
    </rPh>
    <rPh sb="22" eb="23">
      <t>トウ</t>
    </rPh>
    <rPh sb="24" eb="26">
      <t>サンコウ</t>
    </rPh>
    <rPh sb="27" eb="29">
      <t>チョクセツ</t>
    </rPh>
    <rPh sb="29" eb="31">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</si>
</sst>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 numFmtId="185" formatCode="[$-411]ge\.m\.d;@"/>
    <numFmt numFmtId="186" formatCode="0.0"/>
    <numFmt numFmtId="187" formatCode="#,##0&quot;円&quot;"/>
    <numFmt numFmtId="188" formatCode="#,##0&quot;名&quot;"/>
    <numFmt numFmtId="189" formatCode="0.0_ "/>
  </numFmts>
  <fonts count="33"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6"/>
      <name val="ＭＳ Ｐゴシック"/>
      <family val="3"/>
      <charset val="128"/>
      <scheme val="minor"/>
    </font>
    <font>
      <sz val="14"/>
      <name val="ＭＳ Ｐゴシック"/>
      <family val="3"/>
      <charset val="128"/>
    </font>
    <font>
      <sz val="16"/>
      <name val="ＭＳ Ｐゴシック"/>
      <family val="3"/>
      <charset val="128"/>
    </font>
    <font>
      <i/>
      <sz val="11"/>
      <color indexed="12"/>
      <name val="ＭＳ Ｐゴシック"/>
      <family val="3"/>
      <charset val="128"/>
    </font>
    <font>
      <sz val="10"/>
      <color theme="1"/>
      <name val="ＭＳ Ｐゴシック"/>
      <family val="3"/>
      <charset val="128"/>
      <scheme val="minor"/>
    </font>
    <font>
      <sz val="14"/>
      <color rgb="FFFF0000"/>
      <name val="ＭＳ Ｐゴシック"/>
      <family val="3"/>
      <charset val="128"/>
      <scheme val="minor"/>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s>
  <borders count="115">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thick">
        <color indexed="64"/>
      </right>
      <top style="thick">
        <color indexed="64"/>
      </top>
      <bottom style="double">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right style="medium">
        <color indexed="64"/>
      </right>
      <top style="medium">
        <color indexed="64"/>
      </top>
      <bottom style="thin">
        <color indexed="64"/>
      </bottom>
      <diagonal style="thin">
        <color indexed="64"/>
      </diagonal>
    </border>
    <border diagonalDown="1">
      <left/>
      <right style="medium">
        <color indexed="64"/>
      </right>
      <top style="thin">
        <color indexed="64"/>
      </top>
      <bottom style="medium">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right style="medium">
        <color indexed="64"/>
      </right>
      <top style="thin">
        <color indexed="64"/>
      </top>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theme="1"/>
      </left>
      <right style="thin">
        <color theme="1"/>
      </right>
      <top/>
      <bottom/>
      <diagonal/>
    </border>
    <border diagonalDown="1">
      <left style="thin">
        <color theme="1"/>
      </left>
      <right style="thin">
        <color theme="1"/>
      </right>
      <top style="thin">
        <color theme="1"/>
      </top>
      <bottom/>
      <diagonal style="thin">
        <color theme="1"/>
      </diagonal>
    </border>
    <border diagonalDown="1">
      <left style="thin">
        <color theme="1"/>
      </left>
      <right style="thin">
        <color theme="1"/>
      </right>
      <top/>
      <bottom/>
      <diagonal style="thin">
        <color theme="1"/>
      </diagonal>
    </border>
    <border diagonalDown="1">
      <left style="thin">
        <color theme="1"/>
      </left>
      <right style="thin">
        <color theme="1"/>
      </right>
      <top/>
      <bottom style="thin">
        <color theme="1"/>
      </bottom>
      <diagonal style="thin">
        <color theme="1"/>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style="thin">
        <color indexed="64"/>
      </right>
      <top/>
      <bottom style="thick">
        <color indexed="64"/>
      </bottom>
      <diagonal/>
    </border>
  </borders>
  <cellStyleXfs count="6">
    <xf numFmtId="0" fontId="0"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alignment vertical="center"/>
    </xf>
    <xf numFmtId="0" fontId="1" fillId="0" borderId="0"/>
    <xf numFmtId="0" fontId="1" fillId="0" borderId="0"/>
  </cellStyleXfs>
  <cellXfs count="425">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9" fillId="4" borderId="2" xfId="1" applyFont="1" applyFill="1" applyBorder="1" applyAlignment="1" applyProtection="1">
      <alignment horizontal="center" vertical="center" shrinkToFi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10" xfId="1" applyNumberFormat="1" applyFont="1" applyFill="1" applyBorder="1" applyAlignment="1" applyProtection="1">
      <alignment horizontal="center" vertical="center" shrinkToFit="1"/>
    </xf>
    <xf numFmtId="0" fontId="9" fillId="0" borderId="10" xfId="1" applyNumberFormat="1" applyFont="1" applyFill="1" applyBorder="1" applyAlignment="1" applyProtection="1">
      <alignment horizontal="center" vertical="center" wrapText="1"/>
    </xf>
    <xf numFmtId="180" fontId="5" fillId="0" borderId="10" xfId="1" applyNumberFormat="1" applyFont="1" applyFill="1" applyBorder="1" applyAlignment="1" applyProtection="1">
      <alignment horizontal="center" vertical="center" wrapText="1"/>
    </xf>
    <xf numFmtId="179" fontId="5" fillId="3" borderId="10" xfId="1" applyNumberFormat="1" applyFont="1" applyFill="1" applyBorder="1" applyAlignment="1" applyProtection="1">
      <alignment horizontal="center" vertical="center" wrapText="1"/>
    </xf>
    <xf numFmtId="180" fontId="5" fillId="3" borderId="1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1" fillId="0" borderId="0" xfId="2">
      <alignment vertical="center"/>
    </xf>
    <xf numFmtId="0" fontId="11" fillId="0" borderId="0" xfId="2" applyAlignment="1">
      <alignment vertical="center" wrapText="1"/>
    </xf>
    <xf numFmtId="0" fontId="13" fillId="0" borderId="0" xfId="2" applyFont="1">
      <alignment vertical="center"/>
    </xf>
    <xf numFmtId="0" fontId="14" fillId="0" borderId="10" xfId="2" applyFont="1" applyBorder="1" applyAlignment="1">
      <alignment vertical="center" wrapText="1"/>
    </xf>
    <xf numFmtId="0" fontId="15" fillId="5" borderId="10" xfId="2" applyFont="1" applyFill="1" applyBorder="1" applyAlignment="1">
      <alignment horizontal="center" vertical="center" wrapText="1"/>
    </xf>
    <xf numFmtId="0" fontId="15" fillId="0" borderId="0" xfId="2" applyFont="1" applyAlignment="1">
      <alignment horizontal="left" vertical="center"/>
    </xf>
    <xf numFmtId="0" fontId="14" fillId="5" borderId="10" xfId="2" applyFont="1" applyFill="1" applyBorder="1" applyAlignment="1">
      <alignment horizontal="center" vertical="center"/>
    </xf>
    <xf numFmtId="0" fontId="14" fillId="0" borderId="0" xfId="2" applyFont="1" applyAlignment="1">
      <alignment horizontal="left" vertical="center"/>
    </xf>
    <xf numFmtId="0" fontId="16" fillId="0" borderId="0" xfId="2" applyFont="1">
      <alignment vertical="center"/>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center" vertical="center"/>
    </xf>
    <xf numFmtId="0" fontId="14" fillId="0" borderId="0" xfId="2" applyFont="1" applyAlignment="1">
      <alignment vertical="center"/>
    </xf>
    <xf numFmtId="0" fontId="16" fillId="0" borderId="10" xfId="2" applyFont="1" applyBorder="1" applyAlignment="1">
      <alignment horizontal="center" vertical="center" wrapText="1"/>
    </xf>
    <xf numFmtId="0" fontId="14" fillId="0" borderId="10" xfId="2" applyFont="1" applyBorder="1" applyAlignment="1">
      <alignment horizontal="center" vertical="center" wrapText="1"/>
    </xf>
    <xf numFmtId="0" fontId="15" fillId="5" borderId="11" xfId="2" applyFont="1" applyFill="1" applyBorder="1" applyAlignment="1">
      <alignment horizontal="center" vertical="center" wrapText="1"/>
    </xf>
    <xf numFmtId="0" fontId="16" fillId="0" borderId="15" xfId="2" applyFont="1" applyBorder="1" applyAlignment="1">
      <alignment vertical="center" wrapText="1"/>
    </xf>
    <xf numFmtId="0" fontId="16" fillId="0" borderId="19" xfId="2" applyFont="1" applyBorder="1" applyAlignment="1">
      <alignment vertical="center" wrapText="1"/>
    </xf>
    <xf numFmtId="0" fontId="14" fillId="0" borderId="10" xfId="2" applyFont="1" applyBorder="1" applyAlignment="1">
      <alignment vertical="top" wrapText="1"/>
    </xf>
    <xf numFmtId="0" fontId="14" fillId="0" borderId="10" xfId="2" applyFont="1" applyBorder="1" applyAlignment="1">
      <alignment vertical="top"/>
    </xf>
    <xf numFmtId="0" fontId="14" fillId="5" borderId="11" xfId="2" applyFont="1" applyFill="1" applyBorder="1" applyAlignment="1">
      <alignment horizontal="center" vertical="center"/>
    </xf>
    <xf numFmtId="0" fontId="16" fillId="0" borderId="10" xfId="2" applyFont="1" applyBorder="1" applyAlignment="1">
      <alignment vertical="center" wrapText="1"/>
    </xf>
    <xf numFmtId="0" fontId="16" fillId="0" borderId="16" xfId="2" applyFont="1" applyBorder="1" applyAlignment="1">
      <alignment vertical="center"/>
    </xf>
    <xf numFmtId="0" fontId="16" fillId="0" borderId="22" xfId="2" applyFont="1" applyBorder="1" applyAlignment="1">
      <alignment vertical="center" wrapText="1"/>
    </xf>
    <xf numFmtId="0" fontId="16" fillId="0" borderId="24" xfId="2" applyFont="1" applyBorder="1" applyAlignment="1">
      <alignment vertical="center" wrapText="1"/>
    </xf>
    <xf numFmtId="0" fontId="16" fillId="0" borderId="26" xfId="2" applyFont="1" applyBorder="1" applyAlignment="1">
      <alignment vertical="center" wrapText="1"/>
    </xf>
    <xf numFmtId="0" fontId="14" fillId="0" borderId="10" xfId="2" applyFont="1" applyBorder="1" applyAlignment="1">
      <alignment horizontal="left" vertical="top"/>
    </xf>
    <xf numFmtId="0" fontId="16" fillId="0" borderId="16" xfId="2" applyFont="1" applyBorder="1" applyAlignment="1">
      <alignment vertical="center" wrapText="1"/>
    </xf>
    <xf numFmtId="0" fontId="17" fillId="0" borderId="0" xfId="2" applyFont="1">
      <alignment vertical="center"/>
    </xf>
    <xf numFmtId="0" fontId="17" fillId="0" borderId="0" xfId="2" applyFont="1" applyAlignment="1">
      <alignment vertical="center" wrapText="1"/>
    </xf>
    <xf numFmtId="0" fontId="17" fillId="0" borderId="0" xfId="2" applyFont="1" applyAlignment="1">
      <alignment horizontal="center" vertical="center"/>
    </xf>
    <xf numFmtId="0" fontId="14" fillId="0" borderId="0" xfId="2" applyFont="1" applyAlignment="1">
      <alignment horizontal="left" vertical="center" indent="1"/>
    </xf>
    <xf numFmtId="0" fontId="14" fillId="0" borderId="10" xfId="2" applyFont="1" applyBorder="1" applyAlignment="1">
      <alignment vertical="center" wrapText="1" shrinkToFit="1"/>
    </xf>
    <xf numFmtId="0" fontId="14" fillId="5" borderId="10" xfId="2" applyFont="1" applyFill="1" applyBorder="1" applyAlignment="1">
      <alignment horizontal="center" vertical="center" wrapText="1"/>
    </xf>
    <xf numFmtId="0" fontId="18" fillId="0" borderId="10" xfId="2" applyFont="1" applyBorder="1" applyAlignment="1">
      <alignment vertical="center" wrapText="1"/>
    </xf>
    <xf numFmtId="0" fontId="16" fillId="0" borderId="10" xfId="2" applyFont="1" applyBorder="1">
      <alignment vertical="center"/>
    </xf>
    <xf numFmtId="0" fontId="13" fillId="0" borderId="0" xfId="2" applyFont="1" applyAlignment="1">
      <alignment vertical="center" wrapText="1"/>
    </xf>
    <xf numFmtId="0" fontId="13" fillId="0" borderId="0" xfId="2" applyFont="1" applyAlignment="1">
      <alignment horizontal="center" vertical="center"/>
    </xf>
    <xf numFmtId="0" fontId="14" fillId="0" borderId="10" xfId="2" applyFont="1" applyBorder="1" applyAlignment="1">
      <alignment horizontal="left" vertical="center" wrapText="1"/>
    </xf>
    <xf numFmtId="0" fontId="14" fillId="0" borderId="12" xfId="2" applyFont="1" applyBorder="1" applyAlignment="1">
      <alignment horizontal="left" vertical="center" wrapText="1"/>
    </xf>
    <xf numFmtId="0" fontId="13" fillId="0" borderId="0" xfId="2" applyFont="1" applyBorder="1" applyAlignment="1">
      <alignment horizontal="center" vertical="center"/>
    </xf>
    <xf numFmtId="0" fontId="13" fillId="0" borderId="0" xfId="2" applyFont="1" applyAlignment="1">
      <alignment horizontal="left" vertical="center" wrapText="1"/>
    </xf>
    <xf numFmtId="0" fontId="14" fillId="0" borderId="17" xfId="2" applyFont="1" applyBorder="1" applyAlignment="1">
      <alignment vertical="center" wrapText="1"/>
    </xf>
    <xf numFmtId="0" fontId="16" fillId="0" borderId="22" xfId="2" applyFont="1" applyBorder="1">
      <alignment vertical="center"/>
    </xf>
    <xf numFmtId="0" fontId="16" fillId="0" borderId="24" xfId="2" applyFont="1" applyBorder="1">
      <alignment vertical="center"/>
    </xf>
    <xf numFmtId="0" fontId="16" fillId="0" borderId="13" xfId="2" applyFont="1" applyBorder="1">
      <alignment vertical="center"/>
    </xf>
    <xf numFmtId="0" fontId="16" fillId="0" borderId="17" xfId="2" applyFont="1" applyBorder="1">
      <alignment vertical="center"/>
    </xf>
    <xf numFmtId="0" fontId="16" fillId="0" borderId="26" xfId="2" applyFont="1" applyBorder="1">
      <alignment vertical="center"/>
    </xf>
    <xf numFmtId="0" fontId="16" fillId="0" borderId="15" xfId="2" applyFont="1" applyBorder="1">
      <alignment vertical="center"/>
    </xf>
    <xf numFmtId="0" fontId="14" fillId="5" borderId="10" xfId="2" applyNumberFormat="1" applyFont="1" applyFill="1" applyBorder="1" applyAlignment="1">
      <alignment horizontal="center" vertical="center" wrapText="1"/>
    </xf>
    <xf numFmtId="0" fontId="13" fillId="0" borderId="0" xfId="2" applyFont="1" applyAlignment="1">
      <alignment horizontal="left" vertical="center" indent="1"/>
    </xf>
    <xf numFmtId="0" fontId="16" fillId="0" borderId="10" xfId="2" applyFont="1" applyBorder="1" applyAlignment="1">
      <alignment horizontal="center" vertical="center"/>
    </xf>
    <xf numFmtId="0" fontId="14" fillId="0" borderId="11" xfId="2" applyFont="1" applyBorder="1" applyAlignment="1">
      <alignment horizontal="center" vertical="center" wrapText="1"/>
    </xf>
    <xf numFmtId="0" fontId="11" fillId="0" borderId="0" xfId="2" applyFont="1">
      <alignment vertical="center"/>
    </xf>
    <xf numFmtId="0" fontId="14" fillId="0" borderId="18" xfId="2" applyFont="1" applyBorder="1" applyAlignment="1">
      <alignment horizontal="center" vertical="center" wrapText="1"/>
    </xf>
    <xf numFmtId="0" fontId="16" fillId="0" borderId="19" xfId="2" applyFont="1" applyBorder="1">
      <alignment vertical="center"/>
    </xf>
    <xf numFmtId="0" fontId="22" fillId="2" borderId="14" xfId="1" applyFont="1" applyFill="1" applyBorder="1">
      <alignment vertical="center"/>
    </xf>
    <xf numFmtId="0" fontId="19" fillId="2" borderId="31" xfId="1" applyFont="1" applyFill="1" applyBorder="1">
      <alignment vertical="center"/>
    </xf>
    <xf numFmtId="0" fontId="19" fillId="2" borderId="20" xfId="1" applyFont="1" applyFill="1" applyBorder="1">
      <alignment vertical="center"/>
    </xf>
    <xf numFmtId="0" fontId="19" fillId="0" borderId="0" xfId="1" applyFont="1">
      <alignment vertical="center"/>
    </xf>
    <xf numFmtId="0" fontId="19" fillId="8" borderId="10" xfId="1" applyFont="1" applyFill="1" applyBorder="1" applyAlignment="1">
      <alignment vertical="center" wrapText="1"/>
    </xf>
    <xf numFmtId="0" fontId="19" fillId="8" borderId="11" xfId="1" applyFont="1" applyFill="1" applyBorder="1" applyAlignment="1">
      <alignment vertical="center" wrapText="1"/>
    </xf>
    <xf numFmtId="0" fontId="19" fillId="8" borderId="10" xfId="1" applyFont="1" applyFill="1" applyBorder="1" applyAlignment="1">
      <alignment horizontal="center" vertical="center" wrapText="1"/>
    </xf>
    <xf numFmtId="0" fontId="19" fillId="8" borderId="32" xfId="1" applyFont="1" applyFill="1" applyBorder="1" applyAlignment="1">
      <alignment vertical="center" wrapText="1" shrinkToFit="1"/>
    </xf>
    <xf numFmtId="0" fontId="20" fillId="8" borderId="33" xfId="2" applyFont="1" applyFill="1" applyBorder="1" applyAlignment="1">
      <alignment horizontal="center" vertical="center"/>
    </xf>
    <xf numFmtId="0" fontId="20" fillId="8" borderId="22" xfId="2" applyFont="1" applyFill="1" applyBorder="1" applyAlignment="1">
      <alignment horizontal="center" vertical="center"/>
    </xf>
    <xf numFmtId="0" fontId="19" fillId="0" borderId="22" xfId="1" applyFont="1" applyBorder="1">
      <alignment vertical="center"/>
    </xf>
    <xf numFmtId="0" fontId="19" fillId="0" borderId="34" xfId="1" applyFont="1" applyBorder="1">
      <alignment vertical="center"/>
    </xf>
    <xf numFmtId="0" fontId="19" fillId="0" borderId="13" xfId="1" applyFont="1" applyBorder="1">
      <alignment vertical="center"/>
    </xf>
    <xf numFmtId="0" fontId="20" fillId="0" borderId="31" xfId="1" applyFont="1" applyBorder="1" applyAlignment="1">
      <alignment vertical="center" wrapText="1"/>
    </xf>
    <xf numFmtId="0" fontId="20" fillId="0" borderId="36" xfId="2" applyFont="1" applyBorder="1">
      <alignment vertical="center"/>
    </xf>
    <xf numFmtId="0" fontId="20" fillId="0" borderId="26" xfId="2" applyFont="1" applyBorder="1">
      <alignment vertical="center"/>
    </xf>
    <xf numFmtId="0" fontId="24" fillId="0" borderId="37" xfId="1" applyFont="1" applyFill="1" applyBorder="1" applyAlignment="1">
      <alignment vertical="center" wrapText="1"/>
    </xf>
    <xf numFmtId="0" fontId="19" fillId="0" borderId="0" xfId="1" applyFont="1" applyBorder="1">
      <alignment vertical="center"/>
    </xf>
    <xf numFmtId="0" fontId="19" fillId="0" borderId="17" xfId="1" applyFont="1" applyBorder="1">
      <alignment vertical="center"/>
    </xf>
    <xf numFmtId="0" fontId="19" fillId="0" borderId="18" xfId="1" applyFont="1" applyBorder="1">
      <alignment vertical="center"/>
    </xf>
    <xf numFmtId="0" fontId="19" fillId="0" borderId="26" xfId="1" applyFont="1" applyBorder="1">
      <alignment vertical="center"/>
    </xf>
    <xf numFmtId="0" fontId="19" fillId="0" borderId="38" xfId="1" applyFont="1" applyBorder="1">
      <alignment vertical="center"/>
    </xf>
    <xf numFmtId="0" fontId="19" fillId="0" borderId="19" xfId="1" applyFont="1" applyBorder="1">
      <alignment vertical="center"/>
    </xf>
    <xf numFmtId="0" fontId="20" fillId="0" borderId="39" xfId="1" applyFont="1" applyBorder="1">
      <alignment vertical="center"/>
    </xf>
    <xf numFmtId="0" fontId="19" fillId="0" borderId="24" xfId="1" applyFont="1" applyBorder="1">
      <alignment vertical="center"/>
    </xf>
    <xf numFmtId="0" fontId="19" fillId="0" borderId="20" xfId="1" applyFont="1" applyBorder="1">
      <alignment vertical="center"/>
    </xf>
    <xf numFmtId="0" fontId="19" fillId="0" borderId="14" xfId="1" applyFont="1" applyBorder="1">
      <alignment vertical="center"/>
    </xf>
    <xf numFmtId="0" fontId="19" fillId="0" borderId="21" xfId="1" applyFont="1" applyBorder="1">
      <alignment vertical="center"/>
    </xf>
    <xf numFmtId="0" fontId="19" fillId="0" borderId="40" xfId="1" applyFont="1" applyBorder="1">
      <alignment vertical="center"/>
    </xf>
    <xf numFmtId="0" fontId="19" fillId="0" borderId="25" xfId="1" applyFont="1" applyBorder="1">
      <alignment vertical="center"/>
    </xf>
    <xf numFmtId="0" fontId="19" fillId="0" borderId="0" xfId="1" applyFont="1" applyFill="1" applyAlignment="1">
      <alignment vertical="center"/>
    </xf>
    <xf numFmtId="0" fontId="19" fillId="0" borderId="41" xfId="1" applyFont="1" applyBorder="1">
      <alignment vertical="center"/>
    </xf>
    <xf numFmtId="0" fontId="19" fillId="0" borderId="42" xfId="1" applyFont="1" applyBorder="1">
      <alignment vertical="center"/>
    </xf>
    <xf numFmtId="0" fontId="25" fillId="0" borderId="25" xfId="1" applyFont="1" applyBorder="1" applyAlignment="1">
      <alignment horizontal="left" vertical="center" indent="2"/>
    </xf>
    <xf numFmtId="0" fontId="25" fillId="0" borderId="0" xfId="1" applyFont="1" applyBorder="1" applyAlignment="1">
      <alignment horizontal="left" vertical="center" indent="2"/>
    </xf>
    <xf numFmtId="0" fontId="25" fillId="0" borderId="21" xfId="1" applyFont="1" applyBorder="1" applyAlignment="1">
      <alignment horizontal="left" vertical="center" indent="2"/>
    </xf>
    <xf numFmtId="0" fontId="19" fillId="0" borderId="25" xfId="1" applyFont="1" applyBorder="1" applyAlignment="1">
      <alignment horizontal="left" vertical="center" indent="2"/>
    </xf>
    <xf numFmtId="0" fontId="19" fillId="0" borderId="0" xfId="1" applyFont="1" applyBorder="1" applyAlignment="1">
      <alignment horizontal="left" vertical="center" indent="2"/>
    </xf>
    <xf numFmtId="0" fontId="19" fillId="0" borderId="21" xfId="1" applyFont="1" applyBorder="1" applyAlignment="1">
      <alignment horizontal="left" vertical="center" indent="2"/>
    </xf>
    <xf numFmtId="0" fontId="19" fillId="0" borderId="25" xfId="1" applyFont="1" applyBorder="1" applyAlignment="1">
      <alignment horizontal="left" vertical="center" indent="1"/>
    </xf>
    <xf numFmtId="0" fontId="19" fillId="0" borderId="0" xfId="1" applyFont="1" applyBorder="1" applyAlignment="1">
      <alignment horizontal="left" vertical="center" indent="1"/>
    </xf>
    <xf numFmtId="0" fontId="19" fillId="0" borderId="21" xfId="1" applyFont="1" applyBorder="1" applyAlignment="1">
      <alignment horizontal="left" vertical="center" indent="1"/>
    </xf>
    <xf numFmtId="0" fontId="19" fillId="0" borderId="0" xfId="1" applyFont="1" applyAlignment="1">
      <alignment vertical="center"/>
    </xf>
    <xf numFmtId="0" fontId="19" fillId="0" borderId="18" xfId="1" applyFont="1" applyBorder="1" applyAlignment="1">
      <alignment horizontal="left" vertical="center" indent="2"/>
    </xf>
    <xf numFmtId="0" fontId="19" fillId="0" borderId="1" xfId="1" applyFont="1" applyBorder="1" applyAlignment="1">
      <alignment horizontal="left" vertical="center" indent="1"/>
    </xf>
    <xf numFmtId="0" fontId="19" fillId="0" borderId="23" xfId="1" applyFont="1" applyBorder="1" applyAlignment="1">
      <alignment horizontal="left" vertical="center" indent="1"/>
    </xf>
    <xf numFmtId="0" fontId="19" fillId="7" borderId="43" xfId="1" applyFont="1" applyFill="1" applyBorder="1" applyAlignment="1">
      <alignment horizontal="center" vertical="center" shrinkToFit="1"/>
    </xf>
    <xf numFmtId="0" fontId="20" fillId="0" borderId="19" xfId="2" applyFont="1" applyBorder="1">
      <alignment vertical="center"/>
    </xf>
    <xf numFmtId="0" fontId="20" fillId="8" borderId="35" xfId="2" applyFont="1" applyFill="1" applyBorder="1" applyAlignment="1">
      <alignment horizontal="center" vertical="center"/>
    </xf>
    <xf numFmtId="0" fontId="19" fillId="0" borderId="0" xfId="1" applyFont="1" applyFill="1" applyBorder="1" applyAlignment="1">
      <alignment horizontal="center" vertical="center"/>
    </xf>
    <xf numFmtId="0" fontId="20" fillId="0" borderId="26" xfId="2" applyFont="1" applyBorder="1" applyAlignment="1">
      <alignment vertical="center" shrinkToFit="1"/>
    </xf>
    <xf numFmtId="0" fontId="20" fillId="0" borderId="44" xfId="2" applyFont="1" applyBorder="1" applyAlignment="1">
      <alignment vertical="center" shrinkToFit="1"/>
    </xf>
    <xf numFmtId="0" fontId="20" fillId="0" borderId="0" xfId="2" applyFont="1" applyBorder="1">
      <alignment vertical="center"/>
    </xf>
    <xf numFmtId="0" fontId="19" fillId="7" borderId="10" xfId="1" applyFont="1" applyFill="1" applyBorder="1" applyAlignment="1">
      <alignment horizontal="center" vertical="center" shrinkToFit="1"/>
    </xf>
    <xf numFmtId="0" fontId="20" fillId="0" borderId="15" xfId="2" applyFont="1" applyBorder="1">
      <alignment vertical="center"/>
    </xf>
    <xf numFmtId="0" fontId="19" fillId="2" borderId="45" xfId="1" applyFont="1" applyFill="1" applyBorder="1">
      <alignment vertical="center"/>
    </xf>
    <xf numFmtId="0" fontId="19" fillId="0" borderId="25" xfId="1" applyFont="1" applyFill="1" applyBorder="1" applyAlignment="1">
      <alignment horizontal="center" vertical="center"/>
    </xf>
    <xf numFmtId="0" fontId="19" fillId="0" borderId="46" xfId="1" applyFont="1" applyBorder="1" applyAlignment="1">
      <alignment vertical="center" shrinkToFit="1"/>
    </xf>
    <xf numFmtId="0" fontId="19" fillId="0" borderId="25" xfId="1" applyFont="1" applyFill="1" applyBorder="1" applyAlignment="1">
      <alignment vertical="center" shrinkToFit="1"/>
    </xf>
    <xf numFmtId="0" fontId="19" fillId="0" borderId="0" xfId="1" applyFont="1" applyFill="1" applyBorder="1" applyAlignment="1">
      <alignment vertical="center" shrinkToFit="1"/>
    </xf>
    <xf numFmtId="0" fontId="19" fillId="0" borderId="38" xfId="1" applyFont="1" applyBorder="1" applyAlignment="1">
      <alignment vertical="center" shrinkToFit="1"/>
    </xf>
    <xf numFmtId="0" fontId="19" fillId="0" borderId="41" xfId="1" applyFont="1" applyBorder="1" applyAlignment="1">
      <alignment vertical="center" shrinkToFit="1"/>
    </xf>
    <xf numFmtId="0" fontId="19" fillId="2" borderId="0" xfId="1" applyFont="1" applyFill="1">
      <alignment vertical="center"/>
    </xf>
    <xf numFmtId="0" fontId="20" fillId="0" borderId="47" xfId="2" applyFont="1" applyBorder="1">
      <alignment vertical="center"/>
    </xf>
    <xf numFmtId="0" fontId="19" fillId="0" borderId="48" xfId="1" applyFont="1" applyBorder="1">
      <alignment vertical="center"/>
    </xf>
    <xf numFmtId="0" fontId="19" fillId="2" borderId="49" xfId="1" applyFont="1" applyFill="1" applyBorder="1">
      <alignment vertical="center"/>
    </xf>
    <xf numFmtId="0" fontId="19" fillId="2" borderId="50" xfId="1" applyFont="1" applyFill="1" applyBorder="1">
      <alignment vertical="center"/>
    </xf>
    <xf numFmtId="0" fontId="26" fillId="9" borderId="0" xfId="2" applyFont="1" applyFill="1">
      <alignment vertical="center"/>
    </xf>
    <xf numFmtId="0" fontId="26" fillId="9" borderId="0" xfId="1" applyFont="1" applyFill="1">
      <alignment vertical="center"/>
    </xf>
    <xf numFmtId="0" fontId="20" fillId="0" borderId="0" xfId="2" applyFont="1">
      <alignment vertical="center"/>
    </xf>
    <xf numFmtId="0" fontId="11" fillId="4" borderId="51" xfId="2" applyFill="1" applyBorder="1">
      <alignment vertical="center"/>
    </xf>
    <xf numFmtId="0" fontId="11" fillId="4" borderId="52" xfId="2" applyFill="1" applyBorder="1">
      <alignment vertical="center"/>
    </xf>
    <xf numFmtId="0" fontId="11" fillId="4" borderId="53" xfId="2" applyFill="1" applyBorder="1">
      <alignment vertical="center"/>
    </xf>
    <xf numFmtId="38" fontId="0" fillId="4" borderId="54" xfId="3" applyFont="1" applyFill="1" applyBorder="1">
      <alignment vertical="center"/>
    </xf>
    <xf numFmtId="0" fontId="11" fillId="0" borderId="55" xfId="2" applyBorder="1">
      <alignment vertical="center"/>
    </xf>
    <xf numFmtId="0" fontId="11" fillId="0" borderId="17" xfId="2" applyBorder="1">
      <alignment vertical="center"/>
    </xf>
    <xf numFmtId="0" fontId="11" fillId="0" borderId="56" xfId="2" applyBorder="1">
      <alignment vertical="center"/>
    </xf>
    <xf numFmtId="38" fontId="0" fillId="0" borderId="57" xfId="3" applyFont="1" applyBorder="1">
      <alignment vertical="center"/>
    </xf>
    <xf numFmtId="38" fontId="0" fillId="0" borderId="17" xfId="3" applyFont="1" applyBorder="1">
      <alignment vertical="center"/>
    </xf>
    <xf numFmtId="0" fontId="11" fillId="0" borderId="58" xfId="2" applyBorder="1">
      <alignment vertical="center"/>
    </xf>
    <xf numFmtId="0" fontId="11" fillId="0" borderId="10" xfId="2" applyBorder="1">
      <alignment vertical="center"/>
    </xf>
    <xf numFmtId="0" fontId="11" fillId="0" borderId="59" xfId="2" applyBorder="1">
      <alignment vertical="center"/>
    </xf>
    <xf numFmtId="38" fontId="0" fillId="0" borderId="60" xfId="3" applyFont="1" applyBorder="1">
      <alignment vertical="center"/>
    </xf>
    <xf numFmtId="0" fontId="11" fillId="0" borderId="61" xfId="2" applyBorder="1">
      <alignment vertical="center"/>
    </xf>
    <xf numFmtId="0" fontId="11" fillId="0" borderId="62" xfId="2" applyBorder="1">
      <alignment vertical="center"/>
    </xf>
    <xf numFmtId="0" fontId="11" fillId="0" borderId="63" xfId="2" applyBorder="1">
      <alignment vertical="center"/>
    </xf>
    <xf numFmtId="38" fontId="0" fillId="0" borderId="64" xfId="3" applyFont="1" applyBorder="1">
      <alignment vertical="center"/>
    </xf>
    <xf numFmtId="38" fontId="0" fillId="0" borderId="65" xfId="3" applyFont="1" applyBorder="1">
      <alignment vertical="center"/>
    </xf>
    <xf numFmtId="38" fontId="0" fillId="0" borderId="0" xfId="3" applyFont="1">
      <alignment vertical="center"/>
    </xf>
    <xf numFmtId="0" fontId="28" fillId="4" borderId="66" xfId="5" applyFont="1" applyFill="1" applyBorder="1" applyAlignment="1" applyProtection="1">
      <alignment horizontal="center"/>
      <protection locked="0"/>
    </xf>
    <xf numFmtId="0" fontId="28" fillId="0" borderId="66" xfId="5" applyFont="1" applyBorder="1" applyAlignment="1" applyProtection="1">
      <protection locked="0"/>
    </xf>
    <xf numFmtId="0" fontId="11" fillId="4" borderId="67" xfId="2" applyFont="1" applyFill="1" applyBorder="1" applyAlignment="1" applyProtection="1">
      <alignment horizontal="center" vertical="center" wrapText="1"/>
      <protection locked="0"/>
    </xf>
    <xf numFmtId="0" fontId="11" fillId="4" borderId="68" xfId="2" applyFill="1" applyBorder="1" applyAlignment="1" applyProtection="1">
      <alignment horizontal="center" vertical="center"/>
      <protection locked="0"/>
    </xf>
    <xf numFmtId="0" fontId="11" fillId="4" borderId="80" xfId="2" applyFill="1" applyBorder="1" applyAlignment="1" applyProtection="1">
      <alignment horizontal="center" vertical="center"/>
      <protection locked="0"/>
    </xf>
    <xf numFmtId="0" fontId="11" fillId="4" borderId="10" xfId="2" applyFill="1" applyBorder="1" applyAlignment="1" applyProtection="1">
      <alignment horizontal="center" vertical="center"/>
      <protection locked="0"/>
    </xf>
    <xf numFmtId="0" fontId="11" fillId="4" borderId="11" xfId="2" applyFill="1" applyBorder="1" applyAlignment="1" applyProtection="1">
      <alignment horizontal="center" vertical="center"/>
      <protection locked="0"/>
    </xf>
    <xf numFmtId="0" fontId="11" fillId="4" borderId="76" xfId="2" applyFill="1" applyBorder="1" applyAlignment="1" applyProtection="1">
      <alignment horizontal="center" vertical="center"/>
      <protection locked="0"/>
    </xf>
    <xf numFmtId="0" fontId="11" fillId="0" borderId="80" xfId="2" applyBorder="1" applyAlignment="1" applyProtection="1">
      <alignment vertical="center"/>
      <protection locked="0"/>
    </xf>
    <xf numFmtId="187" fontId="11" fillId="0" borderId="10" xfId="2" applyNumberFormat="1" applyBorder="1" applyAlignment="1" applyProtection="1">
      <alignment horizontal="center" vertical="center"/>
      <protection locked="0"/>
    </xf>
    <xf numFmtId="187" fontId="11" fillId="4" borderId="11" xfId="2" applyNumberFormat="1" applyFill="1" applyBorder="1" applyAlignment="1" applyProtection="1">
      <alignment horizontal="center" vertical="center" shrinkToFit="1"/>
      <protection locked="0"/>
    </xf>
    <xf numFmtId="0" fontId="11" fillId="0" borderId="76" xfId="2" applyBorder="1" applyAlignment="1" applyProtection="1">
      <alignment horizontal="center" vertical="center"/>
      <protection locked="0"/>
    </xf>
    <xf numFmtId="0" fontId="11" fillId="0" borderId="76" xfId="2" applyBorder="1" applyAlignment="1" applyProtection="1">
      <alignment vertical="center"/>
      <protection locked="0"/>
    </xf>
    <xf numFmtId="187" fontId="11" fillId="0" borderId="10" xfId="2" applyNumberFormat="1" applyBorder="1" applyAlignment="1" applyProtection="1">
      <alignment vertical="center"/>
      <protection locked="0"/>
    </xf>
    <xf numFmtId="0" fontId="11" fillId="4" borderId="81" xfId="2" applyFill="1" applyBorder="1" applyAlignment="1" applyProtection="1">
      <alignment horizontal="right" vertical="center"/>
      <protection locked="0"/>
    </xf>
    <xf numFmtId="188" fontId="11" fillId="4" borderId="73" xfId="2" applyNumberFormat="1" applyFill="1" applyBorder="1" applyAlignment="1" applyProtection="1">
      <alignment horizontal="center" vertical="center"/>
      <protection locked="0"/>
    </xf>
    <xf numFmtId="187" fontId="11" fillId="4" borderId="81" xfId="2" applyNumberFormat="1" applyFill="1" applyBorder="1" applyAlignment="1" applyProtection="1">
      <alignment horizontal="right" vertical="center"/>
      <protection locked="0"/>
    </xf>
    <xf numFmtId="0" fontId="11" fillId="0" borderId="77" xfId="2" applyBorder="1" applyAlignment="1" applyProtection="1">
      <alignment vertical="center"/>
      <protection locked="0"/>
    </xf>
    <xf numFmtId="0" fontId="11" fillId="0" borderId="78" xfId="2" applyBorder="1" applyAlignment="1" applyProtection="1">
      <alignment vertical="center"/>
      <protection locked="0"/>
    </xf>
    <xf numFmtId="0" fontId="11" fillId="0" borderId="79" xfId="2" applyBorder="1" applyAlignment="1" applyProtection="1">
      <alignment vertical="center"/>
      <protection locked="0"/>
    </xf>
    <xf numFmtId="0" fontId="11" fillId="0" borderId="82" xfId="2" applyBorder="1" applyAlignment="1" applyProtection="1">
      <alignment vertical="center"/>
      <protection locked="0"/>
    </xf>
    <xf numFmtId="0" fontId="11" fillId="0" borderId="0" xfId="2" applyBorder="1" applyAlignment="1" applyProtection="1">
      <alignment vertical="center"/>
      <protection locked="0"/>
    </xf>
    <xf numFmtId="0" fontId="11" fillId="0" borderId="83" xfId="2" applyBorder="1" applyAlignment="1" applyProtection="1">
      <alignment vertical="center"/>
      <protection locked="0"/>
    </xf>
    <xf numFmtId="0" fontId="11" fillId="0" borderId="84" xfId="2" applyBorder="1" applyAlignment="1" applyProtection="1">
      <alignment vertical="center"/>
      <protection locked="0"/>
    </xf>
    <xf numFmtId="0" fontId="11" fillId="0" borderId="66" xfId="2" applyBorder="1" applyAlignment="1" applyProtection="1">
      <alignment vertical="center"/>
      <protection locked="0"/>
    </xf>
    <xf numFmtId="0" fontId="11" fillId="0" borderId="85" xfId="2" applyBorder="1" applyAlignment="1" applyProtection="1">
      <alignment vertical="center"/>
      <protection locked="0"/>
    </xf>
    <xf numFmtId="0" fontId="11" fillId="4" borderId="67" xfId="2" applyFill="1" applyBorder="1" applyProtection="1">
      <alignment vertical="center"/>
      <protection locked="0"/>
    </xf>
    <xf numFmtId="0" fontId="11" fillId="4" borderId="74" xfId="2" applyFill="1" applyBorder="1" applyAlignment="1" applyProtection="1">
      <alignment horizontal="center" vertical="center"/>
      <protection locked="0"/>
    </xf>
    <xf numFmtId="0" fontId="11" fillId="0" borderId="73" xfId="2" applyBorder="1" applyProtection="1">
      <alignment vertical="center"/>
      <protection locked="0"/>
    </xf>
    <xf numFmtId="0" fontId="11" fillId="0" borderId="0" xfId="2" applyProtection="1">
      <alignment vertical="center"/>
      <protection locked="0"/>
    </xf>
    <xf numFmtId="0" fontId="31" fillId="4" borderId="86" xfId="2" applyFont="1" applyFill="1" applyBorder="1" applyAlignment="1" applyProtection="1">
      <alignment vertical="center"/>
      <protection locked="0"/>
    </xf>
    <xf numFmtId="0" fontId="31" fillId="4" borderId="87" xfId="2" applyFont="1" applyFill="1" applyBorder="1" applyAlignment="1" applyProtection="1">
      <alignment vertical="center"/>
      <protection locked="0"/>
    </xf>
    <xf numFmtId="0" fontId="31" fillId="4" borderId="88" xfId="2" applyFont="1" applyFill="1" applyBorder="1" applyAlignment="1" applyProtection="1">
      <alignment vertical="center"/>
      <protection locked="0"/>
    </xf>
    <xf numFmtId="0" fontId="31" fillId="4" borderId="89" xfId="2" applyFont="1" applyFill="1" applyBorder="1" applyAlignment="1" applyProtection="1">
      <alignment vertical="center"/>
      <protection locked="0"/>
    </xf>
    <xf numFmtId="0" fontId="11" fillId="4" borderId="90" xfId="2" applyFill="1" applyBorder="1" applyAlignment="1" applyProtection="1">
      <alignment horizontal="center" vertical="center"/>
      <protection locked="0"/>
    </xf>
    <xf numFmtId="0" fontId="11" fillId="4" borderId="91" xfId="2" applyFill="1" applyBorder="1" applyAlignment="1" applyProtection="1">
      <alignment horizontal="center" vertical="center"/>
      <protection locked="0"/>
    </xf>
    <xf numFmtId="0" fontId="11" fillId="4" borderId="92" xfId="2" applyFill="1" applyBorder="1" applyAlignment="1" applyProtection="1">
      <alignment horizontal="center" vertical="center"/>
      <protection locked="0"/>
    </xf>
    <xf numFmtId="0" fontId="11" fillId="4" borderId="93" xfId="2" applyFill="1" applyBorder="1" applyAlignment="1" applyProtection="1">
      <alignment horizontal="center" vertical="center"/>
      <protection locked="0"/>
    </xf>
    <xf numFmtId="0" fontId="11" fillId="4" borderId="0" xfId="2" applyFill="1" applyBorder="1" applyAlignment="1" applyProtection="1">
      <alignment horizontal="center" vertical="center"/>
      <protection locked="0"/>
    </xf>
    <xf numFmtId="186" fontId="11" fillId="4" borderId="31" xfId="2" applyNumberFormat="1" applyFill="1" applyBorder="1" applyProtection="1">
      <alignment vertical="center"/>
      <protection locked="0"/>
    </xf>
    <xf numFmtId="186" fontId="11" fillId="4" borderId="71" xfId="2" applyNumberFormat="1" applyFill="1" applyBorder="1" applyProtection="1">
      <alignment vertical="center"/>
      <protection locked="0"/>
    </xf>
    <xf numFmtId="184" fontId="30" fillId="0" borderId="75" xfId="2" applyNumberFormat="1" applyFont="1" applyBorder="1" applyAlignment="1" applyProtection="1">
      <alignment horizontal="center" vertical="center" shrinkToFit="1"/>
      <protection locked="0"/>
    </xf>
    <xf numFmtId="184" fontId="30" fillId="0" borderId="13" xfId="2" applyNumberFormat="1" applyFont="1" applyBorder="1" applyAlignment="1" applyProtection="1">
      <alignment horizontal="center" vertical="center" shrinkToFit="1"/>
      <protection locked="0"/>
    </xf>
    <xf numFmtId="0" fontId="5" fillId="0" borderId="0" xfId="1" applyFont="1" applyFill="1" applyAlignment="1" applyProtection="1">
      <alignment vertical="center" shrinkToFit="1"/>
    </xf>
    <xf numFmtId="0" fontId="29" fillId="0" borderId="0" xfId="5" applyNumberFormat="1" applyFont="1" applyAlignment="1"/>
    <xf numFmtId="0" fontId="28" fillId="0" borderId="0" xfId="5" applyFont="1" applyBorder="1" applyAlignment="1" applyProtection="1">
      <protection locked="0"/>
    </xf>
    <xf numFmtId="0" fontId="11" fillId="0" borderId="0" xfId="2" applyBorder="1" applyAlignment="1" applyProtection="1">
      <alignment horizontal="center" vertical="center"/>
      <protection locked="0"/>
    </xf>
    <xf numFmtId="184" fontId="30" fillId="4" borderId="0" xfId="2" applyNumberFormat="1" applyFont="1" applyFill="1" applyBorder="1" applyAlignment="1" applyProtection="1">
      <alignment horizontal="center" vertical="center" wrapText="1"/>
      <protection locked="0"/>
    </xf>
    <xf numFmtId="0" fontId="31" fillId="4" borderId="0" xfId="2" applyFont="1" applyFill="1" applyBorder="1" applyAlignment="1" applyProtection="1">
      <alignment vertical="center"/>
      <protection locked="0"/>
    </xf>
    <xf numFmtId="187" fontId="11" fillId="4" borderId="0" xfId="2" applyNumberFormat="1" applyFill="1" applyBorder="1" applyAlignment="1" applyProtection="1">
      <alignment horizontal="center" vertical="center"/>
      <protection locked="0"/>
    </xf>
    <xf numFmtId="57" fontId="11" fillId="0" borderId="0" xfId="2" applyNumberFormat="1" applyBorder="1" applyAlignment="1" applyProtection="1">
      <alignment horizontal="center" vertical="center"/>
      <protection locked="0"/>
    </xf>
    <xf numFmtId="0" fontId="0" fillId="0" borderId="56" xfId="0" applyBorder="1">
      <alignment vertical="center"/>
    </xf>
    <xf numFmtId="0" fontId="0" fillId="0" borderId="59" xfId="0" applyBorder="1">
      <alignment vertical="center"/>
    </xf>
    <xf numFmtId="0" fontId="0" fillId="0" borderId="63" xfId="0" applyBorder="1">
      <alignment vertical="center"/>
    </xf>
    <xf numFmtId="185" fontId="0" fillId="4" borderId="52" xfId="0" applyNumberFormat="1" applyFill="1" applyBorder="1">
      <alignment vertical="center"/>
    </xf>
    <xf numFmtId="185" fontId="0" fillId="4" borderId="53" xfId="0" applyNumberFormat="1" applyFill="1" applyBorder="1">
      <alignment vertical="center"/>
    </xf>
    <xf numFmtId="0" fontId="0" fillId="0" borderId="112" xfId="0" applyBorder="1">
      <alignment vertical="center"/>
    </xf>
    <xf numFmtId="0" fontId="0" fillId="0" borderId="113" xfId="0" applyBorder="1">
      <alignment vertical="center"/>
    </xf>
    <xf numFmtId="0" fontId="0" fillId="0" borderId="111" xfId="0" applyNumberFormat="1" applyBorder="1">
      <alignment vertical="center"/>
    </xf>
    <xf numFmtId="0" fontId="0" fillId="0" borderId="58" xfId="0" applyNumberFormat="1" applyBorder="1">
      <alignment vertical="center"/>
    </xf>
    <xf numFmtId="0" fontId="0" fillId="0" borderId="10" xfId="0" applyBorder="1">
      <alignment vertical="center"/>
    </xf>
    <xf numFmtId="185" fontId="0" fillId="4" borderId="51" xfId="3" applyNumberFormat="1" applyFont="1" applyFill="1" applyBorder="1">
      <alignment vertical="center"/>
    </xf>
    <xf numFmtId="38" fontId="0" fillId="0" borderId="55" xfId="3" applyFont="1" applyBorder="1">
      <alignment vertical="center"/>
    </xf>
    <xf numFmtId="38" fontId="0" fillId="0" borderId="114" xfId="3" applyFont="1" applyBorder="1">
      <alignment vertical="center"/>
    </xf>
    <xf numFmtId="0" fontId="0" fillId="0" borderId="61" xfId="0" applyNumberFormat="1" applyBorder="1">
      <alignment vertical="center"/>
    </xf>
    <xf numFmtId="0" fontId="0" fillId="0" borderId="62" xfId="0" applyBorder="1">
      <alignment vertical="center"/>
    </xf>
    <xf numFmtId="188" fontId="29" fillId="0" borderId="0" xfId="5" applyNumberFormat="1" applyFont="1" applyAlignment="1"/>
    <xf numFmtId="187" fontId="11" fillId="4" borderId="81" xfId="2" applyNumberFormat="1" applyFill="1" applyBorder="1" applyAlignment="1" applyProtection="1">
      <alignment horizontal="right" vertical="center"/>
      <protection locked="0"/>
    </xf>
    <xf numFmtId="189" fontId="29" fillId="0" borderId="0" xfId="5" applyNumberFormat="1" applyFont="1" applyAlignment="1"/>
    <xf numFmtId="0" fontId="28" fillId="0" borderId="66" xfId="5" applyFont="1" applyBorder="1" applyAlignment="1" applyProtection="1">
      <alignment horizontal="center"/>
      <protection locked="0"/>
    </xf>
    <xf numFmtId="181" fontId="10" fillId="0" borderId="9" xfId="1" applyNumberFormat="1" applyFont="1" applyFill="1" applyBorder="1" applyAlignment="1" applyProtection="1">
      <alignment horizontal="left" vertical="center" shrinkToFit="1"/>
    </xf>
    <xf numFmtId="0" fontId="7" fillId="0" borderId="9" xfId="1" applyFont="1" applyFill="1" applyBorder="1" applyAlignment="1" applyProtection="1">
      <alignment horizontal="left" vertical="center" wrapText="1"/>
    </xf>
    <xf numFmtId="181" fontId="10" fillId="0" borderId="107" xfId="1" applyNumberFormat="1" applyFont="1" applyFill="1" applyBorder="1" applyAlignment="1" applyProtection="1">
      <alignment horizontal="left" vertical="center" shrinkToFit="1"/>
    </xf>
    <xf numFmtId="0" fontId="7" fillId="0" borderId="107" xfId="1" applyFont="1" applyFill="1" applyBorder="1" applyAlignment="1" applyProtection="1">
      <alignment horizontal="left" vertical="center" wrapText="1"/>
    </xf>
    <xf numFmtId="181" fontId="10" fillId="0" borderId="8" xfId="1" applyNumberFormat="1" applyFont="1" applyFill="1" applyBorder="1" applyAlignment="1" applyProtection="1">
      <alignment horizontal="left" vertical="center" shrinkToFit="1"/>
    </xf>
    <xf numFmtId="0" fontId="7" fillId="0" borderId="8" xfId="1" applyFont="1" applyFill="1" applyBorder="1" applyAlignment="1" applyProtection="1">
      <alignment horizontal="left" vertical="center" wrapText="1"/>
    </xf>
    <xf numFmtId="0" fontId="5" fillId="0" borderId="1" xfId="1" applyFont="1" applyFill="1" applyBorder="1" applyAlignment="1" applyProtection="1">
      <alignment horizontal="right" vertical="center"/>
    </xf>
    <xf numFmtId="0" fontId="28" fillId="0" borderId="66" xfId="5" applyFont="1" applyBorder="1" applyAlignment="1" applyProtection="1">
      <alignment horizontal="right"/>
      <protection locked="0"/>
    </xf>
    <xf numFmtId="0" fontId="28" fillId="4" borderId="66" xfId="5" applyFont="1" applyFill="1" applyBorder="1" applyAlignment="1" applyProtection="1">
      <protection locked="0"/>
    </xf>
    <xf numFmtId="0" fontId="32" fillId="4" borderId="0" xfId="2" applyFont="1" applyFill="1" applyBorder="1" applyAlignment="1" applyProtection="1">
      <alignment vertical="center"/>
      <protection locked="0"/>
    </xf>
    <xf numFmtId="0" fontId="31" fillId="0" borderId="105" xfId="2" applyFont="1" applyBorder="1" applyAlignment="1" applyProtection="1">
      <alignment horizontal="center" vertical="center" shrinkToFit="1"/>
      <protection locked="0"/>
    </xf>
    <xf numFmtId="0" fontId="31" fillId="0" borderId="106" xfId="2" applyFont="1" applyBorder="1" applyAlignment="1" applyProtection="1">
      <alignment horizontal="center" vertical="center" shrinkToFit="1"/>
      <protection locked="0"/>
    </xf>
    <xf numFmtId="0" fontId="31" fillId="0" borderId="105" xfId="2" applyFont="1" applyFill="1" applyBorder="1" applyAlignment="1" applyProtection="1">
      <alignment horizontal="center" vertical="center" shrinkToFit="1"/>
      <protection locked="0"/>
    </xf>
    <xf numFmtId="0" fontId="31" fillId="0" borderId="106" xfId="2" applyFont="1" applyFill="1" applyBorder="1" applyAlignment="1" applyProtection="1">
      <alignment horizontal="center" vertical="center" shrinkToFit="1"/>
      <protection locked="0"/>
    </xf>
    <xf numFmtId="0" fontId="11" fillId="4" borderId="82" xfId="2" applyFill="1" applyBorder="1" applyAlignment="1" applyProtection="1">
      <alignment horizontal="center" vertical="center"/>
      <protection locked="0"/>
    </xf>
    <xf numFmtId="0" fontId="11" fillId="4" borderId="0" xfId="2" applyFill="1" applyBorder="1" applyAlignment="1" applyProtection="1">
      <alignment horizontal="center" vertical="center"/>
      <protection locked="0"/>
    </xf>
    <xf numFmtId="0" fontId="11" fillId="4" borderId="83" xfId="2" applyFill="1" applyBorder="1" applyAlignment="1" applyProtection="1">
      <alignment horizontal="center" vertical="center"/>
      <protection locked="0"/>
    </xf>
    <xf numFmtId="187" fontId="11" fillId="4" borderId="81" xfId="2" applyNumberFormat="1" applyFill="1" applyBorder="1" applyAlignment="1" applyProtection="1">
      <alignment horizontal="right" vertical="center"/>
      <protection locked="0"/>
    </xf>
    <xf numFmtId="187" fontId="11" fillId="4" borderId="74" xfId="2" applyNumberFormat="1" applyFill="1" applyBorder="1" applyAlignment="1" applyProtection="1">
      <alignment horizontal="right" vertical="center"/>
      <protection locked="0"/>
    </xf>
    <xf numFmtId="187" fontId="11" fillId="4" borderId="74" xfId="2" applyNumberFormat="1" applyFill="1" applyBorder="1" applyAlignment="1" applyProtection="1">
      <alignment horizontal="center" vertical="center"/>
      <protection locked="0"/>
    </xf>
    <xf numFmtId="187" fontId="11" fillId="4" borderId="73" xfId="2" applyNumberFormat="1" applyFill="1" applyBorder="1" applyAlignment="1" applyProtection="1">
      <alignment horizontal="center" vertical="center"/>
      <protection locked="0"/>
    </xf>
    <xf numFmtId="0" fontId="31" fillId="4" borderId="97" xfId="2" applyFont="1" applyFill="1" applyBorder="1" applyAlignment="1" applyProtection="1">
      <alignment horizontal="center" vertical="center" shrinkToFit="1"/>
      <protection locked="0"/>
    </xf>
    <xf numFmtId="0" fontId="31" fillId="4" borderId="98" xfId="2" applyFont="1" applyFill="1" applyBorder="1" applyAlignment="1" applyProtection="1">
      <alignment horizontal="center" vertical="center" shrinkToFit="1"/>
      <protection locked="0"/>
    </xf>
    <xf numFmtId="0" fontId="31" fillId="10" borderId="103" xfId="2" applyFont="1" applyFill="1" applyBorder="1" applyAlignment="1" applyProtection="1">
      <alignment horizontal="center" vertical="center" shrinkToFit="1"/>
      <protection locked="0"/>
    </xf>
    <xf numFmtId="0" fontId="31" fillId="10" borderId="104" xfId="2" applyFont="1" applyFill="1" applyBorder="1" applyAlignment="1" applyProtection="1">
      <alignment horizontal="center" vertical="center" shrinkToFit="1"/>
      <protection locked="0"/>
    </xf>
    <xf numFmtId="0" fontId="1" fillId="4" borderId="13" xfId="2" applyFont="1" applyFill="1" applyBorder="1" applyAlignment="1" applyProtection="1">
      <alignment horizontal="center" vertical="center" wrapText="1"/>
      <protection locked="0"/>
    </xf>
    <xf numFmtId="184" fontId="30" fillId="4" borderId="14" xfId="2" applyNumberFormat="1" applyFont="1" applyFill="1" applyBorder="1" applyAlignment="1" applyProtection="1">
      <alignment horizontal="center" vertical="center" wrapText="1"/>
      <protection locked="0"/>
    </xf>
    <xf numFmtId="184" fontId="30" fillId="4" borderId="102" xfId="2" applyNumberFormat="1" applyFont="1" applyFill="1" applyBorder="1" applyAlignment="1" applyProtection="1">
      <alignment horizontal="center" vertical="center" wrapText="1"/>
      <protection locked="0"/>
    </xf>
    <xf numFmtId="0" fontId="28" fillId="0" borderId="66" xfId="5" applyFont="1" applyFill="1" applyBorder="1" applyAlignment="1" applyProtection="1">
      <alignment horizontal="center"/>
      <protection locked="0"/>
    </xf>
    <xf numFmtId="0" fontId="11" fillId="0" borderId="68" xfId="2" applyBorder="1" applyAlignment="1" applyProtection="1">
      <alignment horizontal="center" vertical="center"/>
      <protection locked="0"/>
    </xf>
    <xf numFmtId="57" fontId="11" fillId="0" borderId="68" xfId="2" applyNumberFormat="1" applyBorder="1" applyAlignment="1" applyProtection="1">
      <alignment horizontal="center" vertical="center"/>
      <protection locked="0"/>
    </xf>
    <xf numFmtId="0" fontId="11" fillId="0" borderId="69" xfId="2" applyBorder="1" applyAlignment="1" applyProtection="1">
      <alignment horizontal="center" vertical="center"/>
      <protection locked="0"/>
    </xf>
    <xf numFmtId="0" fontId="11" fillId="0" borderId="70" xfId="2" applyBorder="1" applyAlignment="1" applyProtection="1">
      <alignment horizontal="center" vertical="center"/>
      <protection locked="0"/>
    </xf>
    <xf numFmtId="0" fontId="1" fillId="4" borderId="101" xfId="2" applyFont="1" applyFill="1" applyBorder="1" applyAlignment="1" applyProtection="1">
      <alignment horizontal="center" vertical="center" wrapText="1"/>
      <protection locked="0"/>
    </xf>
    <xf numFmtId="184" fontId="30" fillId="4" borderId="94" xfId="2" applyNumberFormat="1" applyFont="1" applyFill="1" applyBorder="1" applyAlignment="1" applyProtection="1">
      <alignment horizontal="center" vertical="center" wrapText="1"/>
      <protection locked="0"/>
    </xf>
    <xf numFmtId="184" fontId="30" fillId="4" borderId="79" xfId="2" applyNumberFormat="1" applyFont="1" applyFill="1" applyBorder="1" applyAlignment="1" applyProtection="1">
      <alignment horizontal="center" vertical="center" wrapText="1"/>
      <protection locked="0"/>
    </xf>
    <xf numFmtId="0" fontId="5" fillId="0" borderId="9" xfId="1" applyNumberFormat="1" applyFont="1" applyFill="1" applyBorder="1" applyAlignment="1" applyProtection="1">
      <alignment horizontal="center" vertical="center" wrapText="1"/>
    </xf>
    <xf numFmtId="0" fontId="5" fillId="0" borderId="107" xfId="1" applyNumberFormat="1" applyFont="1" applyFill="1" applyBorder="1" applyAlignment="1" applyProtection="1">
      <alignment horizontal="center" vertical="center" wrapText="1"/>
    </xf>
    <xf numFmtId="0" fontId="5" fillId="0" borderId="8" xfId="1" applyNumberFormat="1" applyFont="1" applyFill="1" applyBorder="1" applyAlignment="1" applyProtection="1">
      <alignment horizontal="center" vertical="center" wrapText="1"/>
    </xf>
    <xf numFmtId="0" fontId="5" fillId="0" borderId="108" xfId="1" applyNumberFormat="1" applyFont="1" applyFill="1" applyBorder="1" applyAlignment="1" applyProtection="1">
      <alignment horizontal="center" vertical="center" wrapText="1"/>
    </xf>
    <xf numFmtId="0" fontId="5" fillId="0" borderId="109" xfId="1" applyNumberFormat="1" applyFont="1" applyFill="1" applyBorder="1" applyAlignment="1" applyProtection="1">
      <alignment horizontal="center" vertical="center" wrapText="1"/>
    </xf>
    <xf numFmtId="0" fontId="5" fillId="0" borderId="110" xfId="1" applyNumberFormat="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shrinkToFit="1"/>
    </xf>
    <xf numFmtId="176" fontId="5" fillId="0" borderId="9" xfId="1" applyNumberFormat="1" applyFont="1" applyFill="1" applyBorder="1" applyAlignment="1" applyProtection="1">
      <alignment horizontal="center" vertical="center" wrapText="1"/>
    </xf>
    <xf numFmtId="176" fontId="5" fillId="0" borderId="107" xfId="1" applyNumberFormat="1" applyFont="1" applyFill="1" applyBorder="1" applyAlignment="1" applyProtection="1">
      <alignment horizontal="center" vertical="center" wrapText="1"/>
    </xf>
    <xf numFmtId="176" fontId="5" fillId="0" borderId="8" xfId="1" applyNumberFormat="1" applyFont="1" applyFill="1" applyBorder="1" applyAlignment="1" applyProtection="1">
      <alignment horizontal="center" vertical="center" wrapText="1"/>
    </xf>
    <xf numFmtId="177" fontId="5" fillId="0" borderId="9" xfId="1" applyNumberFormat="1" applyFont="1" applyFill="1" applyBorder="1" applyAlignment="1" applyProtection="1">
      <alignment horizontal="center" vertical="center" shrinkToFit="1"/>
    </xf>
    <xf numFmtId="177" fontId="5" fillId="0" borderId="107" xfId="1" applyNumberFormat="1" applyFont="1" applyFill="1" applyBorder="1" applyAlignment="1" applyProtection="1">
      <alignment horizontal="center" vertical="center" shrinkToFit="1"/>
    </xf>
    <xf numFmtId="177" fontId="5" fillId="0" borderId="8" xfId="1" applyNumberFormat="1" applyFont="1" applyFill="1" applyBorder="1" applyAlignment="1" applyProtection="1">
      <alignment horizontal="center" vertical="center" shrinkToFit="1"/>
    </xf>
    <xf numFmtId="178" fontId="5" fillId="0" borderId="9" xfId="1" applyNumberFormat="1" applyFont="1" applyFill="1" applyBorder="1" applyAlignment="1" applyProtection="1">
      <alignment horizontal="center" vertical="center" shrinkToFit="1"/>
    </xf>
    <xf numFmtId="178" fontId="5" fillId="0" borderId="107" xfId="1" applyNumberFormat="1" applyFont="1" applyFill="1" applyBorder="1" applyAlignment="1" applyProtection="1">
      <alignment horizontal="center" vertical="center" shrinkToFit="1"/>
    </xf>
    <xf numFmtId="178" fontId="5" fillId="0" borderId="8" xfId="1" applyNumberFormat="1" applyFont="1" applyFill="1" applyBorder="1" applyAlignment="1" applyProtection="1">
      <alignment horizontal="center" vertical="center" shrinkToFit="1"/>
    </xf>
    <xf numFmtId="179" fontId="5" fillId="0" borderId="9" xfId="1" applyNumberFormat="1" applyFont="1" applyFill="1" applyBorder="1" applyAlignment="1" applyProtection="1">
      <alignment horizontal="center" vertical="center" shrinkToFit="1"/>
    </xf>
    <xf numFmtId="179" fontId="5" fillId="0" borderId="107" xfId="1" applyNumberFormat="1" applyFont="1" applyFill="1" applyBorder="1" applyAlignment="1" applyProtection="1">
      <alignment horizontal="center" vertical="center" shrinkToFit="1"/>
    </xf>
    <xf numFmtId="179" fontId="5" fillId="0" borderId="8" xfId="1" applyNumberFormat="1" applyFont="1" applyFill="1" applyBorder="1" applyAlignment="1" applyProtection="1">
      <alignment horizontal="center" vertical="center" shrinkToFit="1"/>
    </xf>
    <xf numFmtId="180" fontId="5" fillId="0" borderId="9" xfId="1" applyNumberFormat="1" applyFont="1" applyFill="1" applyBorder="1" applyAlignment="1" applyProtection="1">
      <alignment horizontal="center" vertical="center" shrinkToFit="1"/>
    </xf>
    <xf numFmtId="180" fontId="5" fillId="0" borderId="107" xfId="1" applyNumberFormat="1" applyFont="1" applyFill="1" applyBorder="1" applyAlignment="1" applyProtection="1">
      <alignment horizontal="center" vertical="center" shrinkToFit="1"/>
    </xf>
    <xf numFmtId="180" fontId="5" fillId="0" borderId="8" xfId="1" applyNumberFormat="1" applyFont="1" applyFill="1" applyBorder="1" applyAlignment="1" applyProtection="1">
      <alignment horizontal="center" vertical="center" shrinkToFit="1"/>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176" fontId="5" fillId="0" borderId="0" xfId="1" applyNumberFormat="1" applyFont="1" applyFill="1" applyBorder="1" applyAlignment="1" applyProtection="1">
      <alignment horizontal="center" vertical="center" wrapText="1"/>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7" xfId="1" applyFont="1" applyFill="1" applyBorder="1" applyAlignment="1" applyProtection="1">
      <alignment horizontal="center" vertical="center" wrapText="1"/>
    </xf>
    <xf numFmtId="0" fontId="31" fillId="10" borderId="95" xfId="2" applyFont="1" applyFill="1" applyBorder="1" applyAlignment="1" applyProtection="1">
      <alignment horizontal="center" vertical="center" shrinkToFit="1"/>
      <protection locked="0"/>
    </xf>
    <xf numFmtId="0" fontId="31" fillId="10" borderId="96" xfId="2" applyFont="1" applyFill="1" applyBorder="1" applyAlignment="1" applyProtection="1">
      <alignment horizontal="center" vertical="center" shrinkToFit="1"/>
      <protection locked="0"/>
    </xf>
    <xf numFmtId="0" fontId="11" fillId="4" borderId="77" xfId="2" applyFill="1" applyBorder="1" applyAlignment="1" applyProtection="1">
      <alignment horizontal="center" vertical="center"/>
      <protection locked="0"/>
    </xf>
    <xf numFmtId="0" fontId="11" fillId="4" borderId="79" xfId="2" applyFill="1" applyBorder="1" applyAlignment="1" applyProtection="1">
      <alignment horizontal="center" vertical="center"/>
      <protection locked="0"/>
    </xf>
    <xf numFmtId="0" fontId="31" fillId="0" borderId="99" xfId="2" applyFont="1" applyBorder="1" applyAlignment="1" applyProtection="1">
      <alignment horizontal="center" vertical="center" shrinkToFit="1"/>
      <protection locked="0"/>
    </xf>
    <xf numFmtId="0" fontId="31" fillId="0" borderId="100" xfId="2" applyFont="1" applyBorder="1" applyAlignment="1" applyProtection="1">
      <alignment horizontal="center" vertical="center" shrinkToFit="1"/>
      <protection locked="0"/>
    </xf>
    <xf numFmtId="0" fontId="31" fillId="0" borderId="99" xfId="2" applyFont="1" applyFill="1" applyBorder="1" applyAlignment="1" applyProtection="1">
      <alignment horizontal="center" vertical="center" shrinkToFit="1"/>
      <protection locked="0"/>
    </xf>
    <xf numFmtId="0" fontId="31" fillId="0" borderId="100" xfId="2" applyFont="1" applyFill="1" applyBorder="1" applyAlignment="1" applyProtection="1">
      <alignment horizontal="center" vertical="center" shrinkToFit="1"/>
      <protection locked="0"/>
    </xf>
    <xf numFmtId="0" fontId="28" fillId="0" borderId="66" xfId="5" applyFont="1" applyBorder="1" applyAlignment="1" applyProtection="1">
      <alignment horizontal="center"/>
      <protection locked="0"/>
    </xf>
    <xf numFmtId="0" fontId="11" fillId="0" borderId="74" xfId="2" applyBorder="1" applyAlignment="1" applyProtection="1">
      <alignment horizontal="center" vertical="center"/>
      <protection locked="0"/>
    </xf>
    <xf numFmtId="0" fontId="11" fillId="0" borderId="72" xfId="2" applyBorder="1" applyAlignment="1" applyProtection="1">
      <alignment horizontal="center" vertical="center"/>
      <protection locked="0"/>
    </xf>
    <xf numFmtId="57" fontId="11" fillId="0" borderId="69" xfId="2" applyNumberFormat="1" applyBorder="1" applyAlignment="1" applyProtection="1">
      <alignment horizontal="center" vertical="center"/>
      <protection locked="0"/>
    </xf>
    <xf numFmtId="57" fontId="11" fillId="0" borderId="74" xfId="2" applyNumberFormat="1" applyBorder="1" applyAlignment="1" applyProtection="1">
      <alignment horizontal="center" vertical="center"/>
      <protection locked="0"/>
    </xf>
    <xf numFmtId="57" fontId="11" fillId="0" borderId="73" xfId="2" applyNumberFormat="1" applyBorder="1" applyAlignment="1" applyProtection="1">
      <alignment horizontal="center" vertical="center"/>
      <protection locked="0"/>
    </xf>
    <xf numFmtId="0" fontId="12" fillId="0" borderId="0" xfId="2" applyFont="1" applyAlignment="1">
      <alignment horizontal="center" vertical="center" wrapText="1"/>
    </xf>
    <xf numFmtId="0" fontId="14" fillId="0" borderId="11" xfId="2" applyFont="1" applyBorder="1" applyAlignment="1">
      <alignment horizontal="center" vertical="center" wrapText="1"/>
    </xf>
    <xf numFmtId="0" fontId="14" fillId="0" borderId="12" xfId="2" applyFont="1" applyBorder="1" applyAlignment="1">
      <alignment horizontal="center" vertical="center" wrapText="1"/>
    </xf>
    <xf numFmtId="0" fontId="16" fillId="0" borderId="10" xfId="2" applyFont="1" applyBorder="1" applyAlignment="1">
      <alignment vertical="top" wrapText="1"/>
    </xf>
    <xf numFmtId="0" fontId="14" fillId="0" borderId="13" xfId="2" applyFont="1" applyBorder="1" applyAlignment="1">
      <alignment horizontal="left" vertical="top"/>
    </xf>
    <xf numFmtId="0" fontId="14" fillId="0" borderId="16" xfId="2" applyFont="1" applyBorder="1" applyAlignment="1">
      <alignment horizontal="left" vertical="top"/>
    </xf>
    <xf numFmtId="0" fontId="14" fillId="0" borderId="13" xfId="2" applyFont="1" applyBorder="1" applyAlignment="1">
      <alignment horizontal="left" vertical="center" wrapText="1"/>
    </xf>
    <xf numFmtId="0" fontId="14" fillId="0" borderId="17" xfId="2" applyFont="1" applyBorder="1" applyAlignment="1">
      <alignment horizontal="left" vertical="center" wrapText="1"/>
    </xf>
    <xf numFmtId="0" fontId="14" fillId="0" borderId="13" xfId="2" applyFont="1" applyBorder="1" applyAlignment="1">
      <alignment horizontal="left" vertical="center"/>
    </xf>
    <xf numFmtId="0" fontId="14" fillId="0" borderId="17" xfId="2" applyFont="1" applyBorder="1" applyAlignment="1">
      <alignment horizontal="left" vertical="center"/>
    </xf>
    <xf numFmtId="0" fontId="14" fillId="5" borderId="14" xfId="2" applyFont="1" applyFill="1" applyBorder="1" applyAlignment="1">
      <alignment horizontal="center" vertical="center"/>
    </xf>
    <xf numFmtId="0" fontId="14" fillId="5" borderId="18" xfId="2" applyFont="1" applyFill="1" applyBorder="1" applyAlignment="1">
      <alignment horizontal="center" vertical="center"/>
    </xf>
    <xf numFmtId="0" fontId="14" fillId="0" borderId="11" xfId="2" applyFont="1" applyBorder="1" applyAlignment="1">
      <alignment horizontal="left" vertical="top" wrapText="1"/>
    </xf>
    <xf numFmtId="0" fontId="14" fillId="0" borderId="12" xfId="2" applyFont="1" applyBorder="1" applyAlignment="1">
      <alignment horizontal="left" vertical="top" wrapText="1"/>
    </xf>
    <xf numFmtId="0" fontId="14" fillId="0" borderId="13" xfId="2" applyFont="1" applyBorder="1" applyAlignment="1">
      <alignment horizontal="left" vertical="top" wrapText="1"/>
    </xf>
    <xf numFmtId="0" fontId="14" fillId="0" borderId="17" xfId="2" applyFont="1" applyBorder="1" applyAlignment="1">
      <alignment horizontal="left" vertical="top"/>
    </xf>
    <xf numFmtId="0" fontId="14" fillId="0" borderId="20" xfId="2" applyFont="1" applyBorder="1" applyAlignment="1">
      <alignment horizontal="left" vertical="top" wrapText="1"/>
    </xf>
    <xf numFmtId="0" fontId="14" fillId="0" borderId="21" xfId="2" applyFont="1" applyBorder="1" applyAlignment="1">
      <alignment horizontal="left" vertical="top" wrapText="1"/>
    </xf>
    <xf numFmtId="0" fontId="14" fillId="0" borderId="23" xfId="2" applyFont="1" applyBorder="1" applyAlignment="1">
      <alignment horizontal="left" vertical="top" wrapText="1"/>
    </xf>
    <xf numFmtId="0" fontId="14" fillId="5" borderId="25" xfId="2" applyFont="1" applyFill="1" applyBorder="1" applyAlignment="1">
      <alignment horizontal="center" vertical="center"/>
    </xf>
    <xf numFmtId="0" fontId="14" fillId="0" borderId="16" xfId="2" applyFont="1" applyBorder="1" applyAlignment="1">
      <alignment horizontal="left" vertical="center"/>
    </xf>
    <xf numFmtId="0" fontId="14" fillId="0" borderId="13" xfId="2" applyFont="1" applyBorder="1" applyAlignment="1">
      <alignment vertical="top" wrapText="1"/>
    </xf>
    <xf numFmtId="0" fontId="14" fillId="0" borderId="17" xfId="2" applyFont="1" applyBorder="1" applyAlignment="1">
      <alignment vertical="top" wrapText="1"/>
    </xf>
    <xf numFmtId="0" fontId="14" fillId="0" borderId="13" xfId="2" applyFont="1" applyBorder="1" applyAlignment="1">
      <alignment vertical="center"/>
    </xf>
    <xf numFmtId="0" fontId="14" fillId="0" borderId="17" xfId="2" applyFont="1" applyBorder="1" applyAlignment="1">
      <alignment vertical="center"/>
    </xf>
    <xf numFmtId="0" fontId="14" fillId="5" borderId="13" xfId="2" applyFont="1" applyFill="1" applyBorder="1" applyAlignment="1">
      <alignment horizontal="center" vertical="center"/>
    </xf>
    <xf numFmtId="0" fontId="14" fillId="5" borderId="17" xfId="2" applyFont="1" applyFill="1" applyBorder="1" applyAlignment="1">
      <alignment horizontal="center" vertical="center"/>
    </xf>
    <xf numFmtId="0" fontId="14" fillId="5" borderId="13" xfId="2" applyFont="1" applyFill="1" applyBorder="1" applyAlignment="1">
      <alignment horizontal="center" vertical="center" wrapText="1"/>
    </xf>
    <xf numFmtId="0" fontId="14" fillId="5" borderId="17" xfId="2" applyFont="1" applyFill="1" applyBorder="1" applyAlignment="1">
      <alignment horizontal="center" vertical="center" wrapText="1"/>
    </xf>
    <xf numFmtId="0" fontId="14" fillId="0" borderId="13" xfId="2" applyFont="1" applyBorder="1" applyAlignment="1">
      <alignment horizontal="left" vertical="center" wrapText="1" shrinkToFit="1"/>
    </xf>
    <xf numFmtId="0" fontId="14" fillId="0" borderId="17" xfId="2" applyFont="1" applyBorder="1" applyAlignment="1">
      <alignment horizontal="left" vertical="center" wrapText="1" shrinkToFit="1"/>
    </xf>
    <xf numFmtId="0" fontId="16" fillId="0" borderId="10" xfId="2" applyFont="1" applyBorder="1" applyAlignment="1">
      <alignment vertical="top"/>
    </xf>
    <xf numFmtId="0" fontId="14" fillId="0" borderId="16" xfId="2" applyFont="1" applyBorder="1" applyAlignment="1">
      <alignment horizontal="left" vertical="top" wrapText="1"/>
    </xf>
    <xf numFmtId="0" fontId="14" fillId="0" borderId="17" xfId="2" applyFont="1" applyBorder="1" applyAlignment="1">
      <alignment horizontal="left" vertical="top" wrapText="1"/>
    </xf>
    <xf numFmtId="0" fontId="14" fillId="0" borderId="16" xfId="2" applyFont="1" applyBorder="1" applyAlignment="1">
      <alignment horizontal="left" vertical="center" wrapText="1"/>
    </xf>
    <xf numFmtId="0" fontId="14" fillId="5" borderId="16" xfId="2" applyFont="1" applyFill="1" applyBorder="1" applyAlignment="1">
      <alignment horizontal="center" vertical="center" wrapText="1"/>
    </xf>
    <xf numFmtId="0" fontId="14" fillId="0" borderId="13" xfId="2" applyFont="1" applyBorder="1" applyAlignment="1">
      <alignment vertical="center" wrapText="1"/>
    </xf>
    <xf numFmtId="0" fontId="14" fillId="0" borderId="16" xfId="2" applyFont="1" applyBorder="1" applyAlignment="1">
      <alignment vertical="center" wrapText="1"/>
    </xf>
    <xf numFmtId="0" fontId="14" fillId="0" borderId="17" xfId="2" applyFont="1" applyBorder="1" applyAlignment="1">
      <alignment vertical="center" wrapText="1"/>
    </xf>
    <xf numFmtId="0" fontId="14" fillId="0" borderId="14" xfId="2" applyFont="1" applyBorder="1" applyAlignment="1">
      <alignment horizontal="left" vertical="top" wrapText="1"/>
    </xf>
    <xf numFmtId="0" fontId="14" fillId="0" borderId="25" xfId="2" applyFont="1" applyBorder="1" applyAlignment="1">
      <alignment horizontal="left" vertical="top" wrapText="1"/>
    </xf>
    <xf numFmtId="0" fontId="14" fillId="0" borderId="18" xfId="2" applyFont="1" applyBorder="1" applyAlignment="1">
      <alignment horizontal="left" vertical="top" wrapText="1"/>
    </xf>
    <xf numFmtId="0" fontId="16" fillId="0" borderId="10" xfId="2" applyFont="1" applyBorder="1" applyAlignment="1">
      <alignment horizontal="center" vertical="center"/>
    </xf>
    <xf numFmtId="0" fontId="14" fillId="0" borderId="13" xfId="2" applyFont="1" applyBorder="1" applyAlignment="1">
      <alignment horizontal="center" vertical="center" wrapText="1"/>
    </xf>
    <xf numFmtId="0" fontId="14" fillId="0" borderId="10" xfId="2" applyFont="1" applyBorder="1" applyAlignment="1">
      <alignment horizontal="center" vertical="center" wrapText="1"/>
    </xf>
    <xf numFmtId="0" fontId="14" fillId="0" borderId="14" xfId="2" applyFont="1" applyBorder="1" applyAlignment="1">
      <alignment horizontal="center" vertical="center" wrapText="1"/>
    </xf>
    <xf numFmtId="0" fontId="14" fillId="0" borderId="18" xfId="2" applyFont="1" applyBorder="1" applyAlignment="1">
      <alignment horizontal="center" vertical="center" wrapText="1"/>
    </xf>
    <xf numFmtId="0" fontId="15" fillId="5" borderId="13" xfId="2" applyFont="1" applyFill="1" applyBorder="1" applyAlignment="1">
      <alignment horizontal="center" vertical="center" wrapText="1"/>
    </xf>
    <xf numFmtId="0" fontId="15" fillId="5" borderId="17" xfId="2" applyFont="1" applyFill="1" applyBorder="1" applyAlignment="1">
      <alignment horizontal="center" vertical="center" wrapText="1"/>
    </xf>
    <xf numFmtId="0" fontId="14" fillId="0" borderId="10" xfId="2" applyFont="1" applyBorder="1" applyAlignment="1">
      <alignment horizontal="left" vertical="top" wrapText="1"/>
    </xf>
    <xf numFmtId="0" fontId="14" fillId="0" borderId="16" xfId="2" applyFont="1" applyBorder="1" applyAlignment="1">
      <alignment vertical="top" wrapText="1"/>
    </xf>
    <xf numFmtId="0" fontId="14" fillId="0" borderId="20" xfId="2" applyFont="1" applyBorder="1" applyAlignment="1">
      <alignment horizontal="center" vertical="center" wrapText="1"/>
    </xf>
    <xf numFmtId="0" fontId="14" fillId="0" borderId="17" xfId="2" applyFont="1" applyBorder="1" applyAlignment="1">
      <alignment horizontal="center" vertical="center" wrapText="1"/>
    </xf>
    <xf numFmtId="0" fontId="14" fillId="5" borderId="13" xfId="2" applyNumberFormat="1" applyFont="1" applyFill="1" applyBorder="1" applyAlignment="1">
      <alignment horizontal="center" vertical="center" wrapText="1"/>
    </xf>
    <xf numFmtId="0" fontId="14" fillId="5" borderId="17" xfId="2" applyNumberFormat="1" applyFont="1" applyFill="1" applyBorder="1" applyAlignment="1">
      <alignment horizontal="center" vertical="center" wrapText="1"/>
    </xf>
    <xf numFmtId="0" fontId="14" fillId="0" borderId="14" xfId="2" applyFont="1" applyBorder="1" applyAlignment="1">
      <alignment vertical="top"/>
    </xf>
    <xf numFmtId="0" fontId="14" fillId="0" borderId="20" xfId="2" applyFont="1" applyBorder="1" applyAlignment="1">
      <alignment vertical="top"/>
    </xf>
    <xf numFmtId="0" fontId="14" fillId="0" borderId="25" xfId="2" applyFont="1" applyBorder="1" applyAlignment="1">
      <alignment vertical="top"/>
    </xf>
    <xf numFmtId="0" fontId="14" fillId="0" borderId="21" xfId="2" applyFont="1" applyBorder="1" applyAlignment="1">
      <alignment vertical="top"/>
    </xf>
    <xf numFmtId="0" fontId="14" fillId="0" borderId="18" xfId="2" applyFont="1" applyBorder="1" applyAlignment="1">
      <alignment vertical="top"/>
    </xf>
    <xf numFmtId="0" fontId="14" fillId="0" borderId="23" xfId="2" applyFont="1" applyBorder="1" applyAlignment="1">
      <alignment vertical="top"/>
    </xf>
    <xf numFmtId="0" fontId="14" fillId="5" borderId="16" xfId="2" applyNumberFormat="1" applyFont="1" applyFill="1" applyBorder="1" applyAlignment="1">
      <alignment horizontal="center" vertical="center" wrapText="1"/>
    </xf>
    <xf numFmtId="0" fontId="16" fillId="0" borderId="13" xfId="2" applyFont="1" applyBorder="1" applyAlignment="1">
      <alignment horizontal="center" vertical="center"/>
    </xf>
    <xf numFmtId="0" fontId="16" fillId="0" borderId="17" xfId="2" applyFont="1" applyBorder="1" applyAlignment="1">
      <alignment horizontal="center" vertical="center"/>
    </xf>
    <xf numFmtId="0" fontId="16" fillId="0" borderId="10" xfId="2" applyFont="1" applyBorder="1" applyAlignment="1">
      <alignment horizontal="left" vertical="top"/>
    </xf>
    <xf numFmtId="0" fontId="14" fillId="5" borderId="16" xfId="2" applyFont="1" applyFill="1" applyBorder="1" applyAlignment="1">
      <alignment horizontal="center" vertical="center"/>
    </xf>
    <xf numFmtId="0" fontId="19" fillId="0" borderId="25" xfId="1" applyFont="1" applyBorder="1">
      <alignment vertical="center"/>
    </xf>
    <xf numFmtId="0" fontId="19" fillId="0" borderId="0" xfId="1" applyFont="1" applyBorder="1">
      <alignment vertical="center"/>
    </xf>
    <xf numFmtId="0" fontId="19" fillId="0" borderId="21" xfId="1" applyFont="1" applyBorder="1">
      <alignment vertical="center"/>
    </xf>
    <xf numFmtId="0" fontId="19" fillId="6" borderId="1" xfId="1" applyFont="1" applyFill="1" applyBorder="1" applyAlignment="1">
      <alignment horizontal="center" vertical="center"/>
    </xf>
    <xf numFmtId="0" fontId="20" fillId="7" borderId="27" xfId="2" applyFont="1" applyFill="1" applyBorder="1" applyAlignment="1">
      <alignment horizontal="center" vertical="center"/>
    </xf>
    <xf numFmtId="0" fontId="20" fillId="7" borderId="28" xfId="2" applyFont="1" applyFill="1" applyBorder="1" applyAlignment="1">
      <alignment horizontal="center" vertical="center"/>
    </xf>
    <xf numFmtId="0" fontId="20" fillId="7" borderId="29" xfId="2" applyFont="1" applyFill="1" applyBorder="1" applyAlignment="1">
      <alignment horizontal="center" vertical="center"/>
    </xf>
    <xf numFmtId="0" fontId="21" fillId="7" borderId="30" xfId="1" applyFont="1" applyFill="1" applyBorder="1" applyAlignment="1">
      <alignment vertical="center" wrapText="1"/>
    </xf>
    <xf numFmtId="0" fontId="21" fillId="7" borderId="15" xfId="1" applyFont="1" applyFill="1" applyBorder="1" applyAlignment="1">
      <alignment vertical="center" wrapText="1"/>
    </xf>
    <xf numFmtId="0" fontId="19" fillId="0" borderId="21" xfId="1" applyFont="1" applyBorder="1" applyAlignment="1">
      <alignment vertical="center" wrapText="1"/>
    </xf>
    <xf numFmtId="0" fontId="20" fillId="8" borderId="34" xfId="2" applyFont="1" applyFill="1" applyBorder="1" applyAlignment="1">
      <alignment horizontal="center" vertical="center"/>
    </xf>
    <xf numFmtId="0" fontId="20" fillId="8" borderId="35" xfId="2" applyFont="1" applyFill="1" applyBorder="1" applyAlignment="1">
      <alignment horizontal="center" vertical="center"/>
    </xf>
    <xf numFmtId="0" fontId="19" fillId="0" borderId="25" xfId="1" applyFont="1" applyBorder="1" applyAlignment="1">
      <alignment horizontal="left" vertical="center" indent="1"/>
    </xf>
    <xf numFmtId="0" fontId="19" fillId="0" borderId="0" xfId="1" applyFont="1" applyBorder="1" applyAlignment="1">
      <alignment horizontal="left" vertical="center" indent="1"/>
    </xf>
    <xf numFmtId="0" fontId="19" fillId="0" borderId="21" xfId="1" applyFont="1" applyBorder="1" applyAlignment="1">
      <alignment horizontal="left" vertical="center" indent="1"/>
    </xf>
    <xf numFmtId="0" fontId="25" fillId="0" borderId="25" xfId="1" applyFont="1" applyBorder="1" applyAlignment="1">
      <alignment horizontal="left" vertical="center" indent="2"/>
    </xf>
    <xf numFmtId="0" fontId="25" fillId="0" borderId="0" xfId="1" applyFont="1" applyBorder="1" applyAlignment="1">
      <alignment horizontal="left" vertical="center" indent="2"/>
    </xf>
    <xf numFmtId="0" fontId="25" fillId="0" borderId="21" xfId="1" applyFont="1" applyBorder="1" applyAlignment="1">
      <alignment horizontal="left" vertical="center" indent="2"/>
    </xf>
    <xf numFmtId="0" fontId="25" fillId="0" borderId="25" xfId="1" applyFont="1" applyBorder="1">
      <alignment vertical="center"/>
    </xf>
    <xf numFmtId="0" fontId="25" fillId="0" borderId="0" xfId="1" applyFont="1" applyBorder="1">
      <alignment vertical="center"/>
    </xf>
    <xf numFmtId="0" fontId="25" fillId="0" borderId="21" xfId="1" applyFont="1" applyBorder="1">
      <alignment vertical="center"/>
    </xf>
  </cellXfs>
  <cellStyles count="6">
    <cellStyle name="桁区切り 2" xfId="3"/>
    <cellStyle name="標準" xfId="0" builtinId="0"/>
    <cellStyle name="標準 2" xfId="2"/>
    <cellStyle name="標準 2 2" xfId="1"/>
    <cellStyle name="標準 3" xfId="4"/>
    <cellStyle name="標準_⑤参考様式11,12号別紙(収支実績報告書（支援交付金））"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14007</xdr:colOff>
      <xdr:row>1</xdr:row>
      <xdr:rowOff>189098</xdr:rowOff>
    </xdr:from>
    <xdr:to>
      <xdr:col>0</xdr:col>
      <xdr:colOff>1253658</xdr:colOff>
      <xdr:row>50</xdr:row>
      <xdr:rowOff>126066</xdr:rowOff>
    </xdr:to>
    <xdr:sp macro="" textlink="">
      <xdr:nvSpPr>
        <xdr:cNvPr id="3" name="角丸四角形 2"/>
        <xdr:cNvSpPr/>
      </xdr:nvSpPr>
      <xdr:spPr>
        <a:xfrm>
          <a:off x="14007" y="371194"/>
          <a:ext cx="1239651" cy="820831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latin typeface="+mj-ea"/>
              <a:ea typeface="+mj-ea"/>
            </a:rPr>
            <a:t>活動に参加する参加者を入力してください。</a:t>
          </a:r>
          <a:endParaRPr kumimoji="1" lang="en-US" altLang="ja-JP" sz="1100" b="1">
            <a:solidFill>
              <a:sysClr val="windowText" lastClr="000000"/>
            </a:solidFill>
            <a:latin typeface="+mj-ea"/>
            <a:ea typeface="+mj-ea"/>
          </a:endParaRPr>
        </a:p>
        <a:p>
          <a:pPr algn="l"/>
          <a:endParaRPr kumimoji="1" lang="ja-JP" altLang="en-US" sz="1100">
            <a:solidFill>
              <a:sysClr val="windowText" lastClr="000000"/>
            </a:solidFill>
          </a:endParaRPr>
        </a:p>
      </xdr:txBody>
    </xdr:sp>
    <xdr:clientData/>
  </xdr:twoCellAnchor>
  <xdr:twoCellAnchor>
    <xdr:from>
      <xdr:col>0</xdr:col>
      <xdr:colOff>1253659</xdr:colOff>
      <xdr:row>1</xdr:row>
      <xdr:rowOff>154080</xdr:rowOff>
    </xdr:from>
    <xdr:to>
      <xdr:col>2</xdr:col>
      <xdr:colOff>1</xdr:colOff>
      <xdr:row>50</xdr:row>
      <xdr:rowOff>91048</xdr:rowOff>
    </xdr:to>
    <xdr:sp macro="" textlink="">
      <xdr:nvSpPr>
        <xdr:cNvPr id="4" name="角丸四角形 3"/>
        <xdr:cNvSpPr/>
      </xdr:nvSpPr>
      <xdr:spPr>
        <a:xfrm>
          <a:off x="1253659" y="336176"/>
          <a:ext cx="861452" cy="820831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latin typeface="+mj-ea"/>
              <a:ea typeface="+mj-ea"/>
            </a:rPr>
            <a:t>活動に参加する参加者の区分を選択してください。</a:t>
          </a: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1167579</xdr:colOff>
      <xdr:row>1</xdr:row>
      <xdr:rowOff>30726</xdr:rowOff>
    </xdr:from>
    <xdr:to>
      <xdr:col>4</xdr:col>
      <xdr:colOff>61450</xdr:colOff>
      <xdr:row>2</xdr:row>
      <xdr:rowOff>10242</xdr:rowOff>
    </xdr:to>
    <xdr:sp macro="" textlink="">
      <xdr:nvSpPr>
        <xdr:cNvPr id="3" name="角丸四角形 2"/>
        <xdr:cNvSpPr/>
      </xdr:nvSpPr>
      <xdr:spPr>
        <a:xfrm>
          <a:off x="1167579" y="276532"/>
          <a:ext cx="2499032" cy="22532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②</a:t>
          </a:r>
        </a:p>
      </xdr:txBody>
    </xdr:sp>
    <xdr:clientData/>
  </xdr:twoCellAnchor>
  <xdr:twoCellAnchor>
    <xdr:from>
      <xdr:col>4</xdr:col>
      <xdr:colOff>1177823</xdr:colOff>
      <xdr:row>0</xdr:row>
      <xdr:rowOff>215081</xdr:rowOff>
    </xdr:from>
    <xdr:to>
      <xdr:col>8</xdr:col>
      <xdr:colOff>71693</xdr:colOff>
      <xdr:row>2</xdr:row>
      <xdr:rowOff>0</xdr:rowOff>
    </xdr:to>
    <xdr:sp macro="" textlink="">
      <xdr:nvSpPr>
        <xdr:cNvPr id="13" name="角丸四角形 12"/>
        <xdr:cNvSpPr/>
      </xdr:nvSpPr>
      <xdr:spPr>
        <a:xfrm>
          <a:off x="4782984" y="215081"/>
          <a:ext cx="2499032" cy="27653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③</a:t>
          </a:r>
        </a:p>
      </xdr:txBody>
    </xdr:sp>
    <xdr:clientData/>
  </xdr:twoCellAnchor>
  <xdr:twoCellAnchor>
    <xdr:from>
      <xdr:col>1</xdr:col>
      <xdr:colOff>0</xdr:colOff>
      <xdr:row>2</xdr:row>
      <xdr:rowOff>51210</xdr:rowOff>
    </xdr:from>
    <xdr:to>
      <xdr:col>5</xdr:col>
      <xdr:colOff>174113</xdr:colOff>
      <xdr:row>3</xdr:row>
      <xdr:rowOff>194597</xdr:rowOff>
    </xdr:to>
    <xdr:sp macro="" textlink="">
      <xdr:nvSpPr>
        <xdr:cNvPr id="14" name="角丸四角形 13"/>
        <xdr:cNvSpPr/>
      </xdr:nvSpPr>
      <xdr:spPr>
        <a:xfrm>
          <a:off x="1188065" y="542823"/>
          <a:ext cx="3779274" cy="38919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④</a:t>
          </a:r>
        </a:p>
      </xdr:txBody>
    </xdr:sp>
    <xdr:clientData/>
  </xdr:twoCellAnchor>
  <xdr:twoCellAnchor>
    <xdr:from>
      <xdr:col>1</xdr:col>
      <xdr:colOff>-1</xdr:colOff>
      <xdr:row>3</xdr:row>
      <xdr:rowOff>204839</xdr:rowOff>
    </xdr:from>
    <xdr:to>
      <xdr:col>7</xdr:col>
      <xdr:colOff>61452</xdr:colOff>
      <xdr:row>5</xdr:row>
      <xdr:rowOff>0</xdr:rowOff>
    </xdr:to>
    <xdr:sp macro="" textlink="">
      <xdr:nvSpPr>
        <xdr:cNvPr id="15" name="角丸四角形 14"/>
        <xdr:cNvSpPr/>
      </xdr:nvSpPr>
      <xdr:spPr>
        <a:xfrm>
          <a:off x="1188064" y="942258"/>
          <a:ext cx="5469194" cy="28677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⑤</a:t>
          </a:r>
        </a:p>
      </xdr:txBody>
    </xdr:sp>
    <xdr:clientData/>
  </xdr:twoCellAnchor>
  <xdr:twoCellAnchor>
    <xdr:from>
      <xdr:col>1</xdr:col>
      <xdr:colOff>10242</xdr:colOff>
      <xdr:row>8</xdr:row>
      <xdr:rowOff>0</xdr:rowOff>
    </xdr:from>
    <xdr:to>
      <xdr:col>7</xdr:col>
      <xdr:colOff>71695</xdr:colOff>
      <xdr:row>9</xdr:row>
      <xdr:rowOff>40968</xdr:rowOff>
    </xdr:to>
    <xdr:sp macro="" textlink="">
      <xdr:nvSpPr>
        <xdr:cNvPr id="16" name="角丸四角形 15"/>
        <xdr:cNvSpPr/>
      </xdr:nvSpPr>
      <xdr:spPr>
        <a:xfrm>
          <a:off x="1198307" y="1966452"/>
          <a:ext cx="5469194" cy="28677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⑥</a:t>
          </a:r>
        </a:p>
      </xdr:txBody>
    </xdr:sp>
    <xdr:clientData/>
  </xdr:twoCellAnchor>
  <xdr:twoCellAnchor>
    <xdr:from>
      <xdr:col>0</xdr:col>
      <xdr:colOff>20483</xdr:colOff>
      <xdr:row>11</xdr:row>
      <xdr:rowOff>20484</xdr:rowOff>
    </xdr:from>
    <xdr:to>
      <xdr:col>8</xdr:col>
      <xdr:colOff>10241</xdr:colOff>
      <xdr:row>31</xdr:row>
      <xdr:rowOff>194597</xdr:rowOff>
    </xdr:to>
    <xdr:sp macro="" textlink="">
      <xdr:nvSpPr>
        <xdr:cNvPr id="17" name="角丸四角形 16"/>
        <xdr:cNvSpPr/>
      </xdr:nvSpPr>
      <xdr:spPr>
        <a:xfrm>
          <a:off x="20483" y="2724355"/>
          <a:ext cx="7200081" cy="509024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rPr>
            <a:t>⑦</a:t>
          </a:r>
        </a:p>
      </xdr:txBody>
    </xdr:sp>
    <xdr:clientData/>
  </xdr:twoCellAnchor>
  <xdr:twoCellAnchor>
    <xdr:from>
      <xdr:col>0</xdr:col>
      <xdr:colOff>1147097</xdr:colOff>
      <xdr:row>32</xdr:row>
      <xdr:rowOff>225322</xdr:rowOff>
    </xdr:from>
    <xdr:to>
      <xdr:col>7</xdr:col>
      <xdr:colOff>378953</xdr:colOff>
      <xdr:row>41</xdr:row>
      <xdr:rowOff>194596</xdr:rowOff>
    </xdr:to>
    <xdr:sp macro="" textlink="">
      <xdr:nvSpPr>
        <xdr:cNvPr id="18" name="角丸四角形 17"/>
        <xdr:cNvSpPr/>
      </xdr:nvSpPr>
      <xdr:spPr>
        <a:xfrm>
          <a:off x="1147097" y="8091128"/>
          <a:ext cx="5827662" cy="218153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rPr>
            <a:t>⑧</a:t>
          </a:r>
        </a:p>
      </xdr:txBody>
    </xdr:sp>
    <xdr:clientData/>
  </xdr:twoCellAnchor>
  <xdr:twoCellAnchor>
    <xdr:from>
      <xdr:col>0</xdr:col>
      <xdr:colOff>675968</xdr:colOff>
      <xdr:row>0</xdr:row>
      <xdr:rowOff>30726</xdr:rowOff>
    </xdr:from>
    <xdr:to>
      <xdr:col>2</xdr:col>
      <xdr:colOff>112661</xdr:colOff>
      <xdr:row>1</xdr:row>
      <xdr:rowOff>10241</xdr:rowOff>
    </xdr:to>
    <xdr:sp macro="" textlink="">
      <xdr:nvSpPr>
        <xdr:cNvPr id="9" name="角丸四角形 8"/>
        <xdr:cNvSpPr/>
      </xdr:nvSpPr>
      <xdr:spPr>
        <a:xfrm>
          <a:off x="675968" y="30726"/>
          <a:ext cx="1812822" cy="22532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election activeCell="A6" sqref="A6"/>
    </sheetView>
  </sheetViews>
  <sheetFormatPr defaultRowHeight="13.5" x14ac:dyDescent="0.15"/>
  <sheetData>
    <row r="2" spans="1:1" x14ac:dyDescent="0.15">
      <c r="A2" t="s">
        <v>516</v>
      </c>
    </row>
    <row r="3" spans="1:1" x14ac:dyDescent="0.15">
      <c r="A3" t="s">
        <v>517</v>
      </c>
    </row>
    <row r="4" spans="1:1" x14ac:dyDescent="0.15">
      <c r="A4" t="s">
        <v>518</v>
      </c>
    </row>
    <row r="5" spans="1:1" x14ac:dyDescent="0.15">
      <c r="A5" t="s">
        <v>519</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
  <sheetViews>
    <sheetView view="pageBreakPreview" zoomScale="136" zoomScaleNormal="100" zoomScaleSheetLayoutView="136" workbookViewId="0">
      <selection activeCell="H15" sqref="H15"/>
    </sheetView>
  </sheetViews>
  <sheetFormatPr defaultRowHeight="13.5" x14ac:dyDescent="0.15"/>
  <cols>
    <col min="1" max="1" width="16.75" style="33" customWidth="1"/>
    <col min="2" max="2" width="11" style="33" bestFit="1" customWidth="1"/>
    <col min="3" max="3" width="9" style="33"/>
    <col min="4" max="4" width="9" style="177" bestFit="1" customWidth="1"/>
    <col min="5" max="5" width="9" style="177"/>
    <col min="6" max="16384" width="9" style="33"/>
  </cols>
  <sheetData>
    <row r="1" spans="1:27" ht="14.25" thickBot="1" x14ac:dyDescent="0.2">
      <c r="E1" s="177">
        <v>1</v>
      </c>
      <c r="F1" s="33">
        <v>2</v>
      </c>
      <c r="G1" s="177">
        <v>3</v>
      </c>
      <c r="H1" s="33">
        <v>4</v>
      </c>
      <c r="I1" s="177">
        <v>5</v>
      </c>
      <c r="J1" s="33">
        <v>6</v>
      </c>
      <c r="K1" s="177">
        <v>7</v>
      </c>
      <c r="L1" s="33">
        <v>8</v>
      </c>
      <c r="M1" s="177">
        <v>9</v>
      </c>
      <c r="N1" s="33">
        <v>10</v>
      </c>
      <c r="O1" s="177">
        <v>11</v>
      </c>
      <c r="P1" s="33">
        <v>12</v>
      </c>
      <c r="Q1" s="177">
        <v>13</v>
      </c>
      <c r="R1" s="33">
        <v>14</v>
      </c>
      <c r="S1" s="177">
        <v>15</v>
      </c>
      <c r="T1" s="33">
        <v>16</v>
      </c>
      <c r="U1" s="177">
        <v>17</v>
      </c>
      <c r="V1" s="33">
        <v>18</v>
      </c>
      <c r="W1" s="177">
        <v>19</v>
      </c>
      <c r="X1" s="33">
        <v>20</v>
      </c>
      <c r="Y1" s="177">
        <v>21</v>
      </c>
      <c r="Z1" s="33">
        <v>22</v>
      </c>
      <c r="AA1" s="177">
        <v>23</v>
      </c>
    </row>
    <row r="2" spans="1:27" ht="15" thickTop="1" thickBot="1" x14ac:dyDescent="0.2">
      <c r="A2" s="159" t="s">
        <v>473</v>
      </c>
      <c r="B2" s="160" t="s">
        <v>474</v>
      </c>
      <c r="C2" s="161" t="s">
        <v>475</v>
      </c>
      <c r="D2" s="162" t="s">
        <v>503</v>
      </c>
      <c r="E2" s="239">
        <f>VLOOKUP('参加者名簿 (マニュアル)'!E1,作業日報!$I:$J,2,FALSE)</f>
        <v>44287</v>
      </c>
      <c r="F2" s="232">
        <f>VLOOKUP('参加者名簿 (マニュアル)'!F1,作業日報!$I:$J,2,FALSE)</f>
        <v>44292</v>
      </c>
      <c r="G2" s="232">
        <f>VLOOKUP('参加者名簿 (マニュアル)'!G1,作業日報!$I:$J,2,FALSE)</f>
        <v>44317</v>
      </c>
      <c r="H2" s="232">
        <f>VLOOKUP('参加者名簿 (マニュアル)'!H1,作業日報!$I:$J,2,FALSE)</f>
        <v>0</v>
      </c>
      <c r="I2" s="232">
        <f>VLOOKUP('参加者名簿 (マニュアル)'!I1,作業日報!$I:$J,2,FALSE)</f>
        <v>0</v>
      </c>
      <c r="J2" s="232">
        <f>VLOOKUP('参加者名簿 (マニュアル)'!J1,作業日報!$I:$J,2,FALSE)</f>
        <v>0</v>
      </c>
      <c r="K2" s="232">
        <f>VLOOKUP('参加者名簿 (マニュアル)'!K1,作業日報!$I:$J,2,FALSE)</f>
        <v>0</v>
      </c>
      <c r="L2" s="232">
        <f>VLOOKUP('参加者名簿 (マニュアル)'!L1,作業日報!$I:$J,2,FALSE)</f>
        <v>0</v>
      </c>
      <c r="M2" s="232">
        <f>VLOOKUP('参加者名簿 (マニュアル)'!M1,作業日報!$I:$J,2,FALSE)</f>
        <v>0</v>
      </c>
      <c r="N2" s="232">
        <f>VLOOKUP('参加者名簿 (マニュアル)'!N1,作業日報!$I:$J,2,FALSE)</f>
        <v>0</v>
      </c>
      <c r="O2" s="232">
        <f>VLOOKUP('参加者名簿 (マニュアル)'!O1,作業日報!$I:$J,2,FALSE)</f>
        <v>0</v>
      </c>
      <c r="P2" s="232">
        <f>VLOOKUP('参加者名簿 (マニュアル)'!P1,作業日報!$I:$J,2,FALSE)</f>
        <v>0</v>
      </c>
      <c r="Q2" s="232">
        <f>VLOOKUP('参加者名簿 (マニュアル)'!Q1,作業日報!$I:$J,2,FALSE)</f>
        <v>0</v>
      </c>
      <c r="R2" s="232">
        <f>VLOOKUP('参加者名簿 (マニュアル)'!R1,作業日報!$I:$J,2,FALSE)</f>
        <v>0</v>
      </c>
      <c r="S2" s="232">
        <f>VLOOKUP('参加者名簿 (マニュアル)'!S1,作業日報!$I:$J,2,FALSE)</f>
        <v>0</v>
      </c>
      <c r="T2" s="232">
        <f>VLOOKUP('参加者名簿 (マニュアル)'!T1,作業日報!$I:$J,2,FALSE)</f>
        <v>0</v>
      </c>
      <c r="U2" s="232">
        <f>VLOOKUP('参加者名簿 (マニュアル)'!U1,作業日報!$I:$J,2,FALSE)</f>
        <v>0</v>
      </c>
      <c r="V2" s="232">
        <f>VLOOKUP('参加者名簿 (マニュアル)'!V1,作業日報!$I:$J,2,FALSE)</f>
        <v>0</v>
      </c>
      <c r="W2" s="232">
        <f>VLOOKUP('参加者名簿 (マニュアル)'!W1,作業日報!$I:$J,2,FALSE)</f>
        <v>0</v>
      </c>
      <c r="X2" s="232">
        <f>VLOOKUP('参加者名簿 (マニュアル)'!X1,作業日報!$I:$J,2,FALSE)</f>
        <v>0</v>
      </c>
      <c r="Y2" s="232">
        <f>VLOOKUP('参加者名簿 (マニュアル)'!Y1,作業日報!$I:$J,2,FALSE)</f>
        <v>0</v>
      </c>
      <c r="Z2" s="232">
        <f>VLOOKUP('参加者名簿 (マニュアル)'!Z1,作業日報!$I:$J,2,FALSE)</f>
        <v>0</v>
      </c>
      <c r="AA2" s="233">
        <f>VLOOKUP('参加者名簿 (マニュアル)'!AA1,作業日報!$I:$J,2,FALSE)</f>
        <v>0</v>
      </c>
    </row>
    <row r="3" spans="1:27" ht="14.25" thickTop="1" x14ac:dyDescent="0.15">
      <c r="A3" s="163" t="s">
        <v>505</v>
      </c>
      <c r="B3" s="164" t="s">
        <v>476</v>
      </c>
      <c r="C3" s="165"/>
      <c r="D3" s="166">
        <f>SUMIFS(作業日報!B:B,作業日報!A:A,A3,作業日報!D:D,"○")+SUMIFS(作業日報!F:F,作業日報!E:E,A3,作業日報!H:H,"○")</f>
        <v>2000</v>
      </c>
      <c r="E3" s="240">
        <f>SUMIFS(作業日報!$B$12:$B$32,作業日報!$A$12:$A$32,$A3,作業日報!$D$12:$D$32,"○")+SUMIFS(作業日報!$F$12:$F$32,作業日報!$E$12:$E$32,$A3,作業日報!$H$12:$H$32,"○")</f>
        <v>2000</v>
      </c>
      <c r="F3" s="167">
        <f>SUMIFS(作業日報!$B$55:$B$75,作業日報!$A$55:$A$75,$A3,作業日報!$D$55:$D$75,"○")+SUMIFS(作業日報!$F$55:$F$75,作業日報!$E$55:$E$75,$A3,作業日報!$H$55:$H$75,"○")</f>
        <v>0</v>
      </c>
      <c r="G3" s="167">
        <f>SUMIFS(作業日報!$B$98:$B$118,作業日報!$A$98:$A$118,$A3,作業日報!$D$98:$D$118,"○")+SUMIFS(作業日報!$F$98:$F$118,作業日報!$E$98:$E$118,$A3,作業日報!$H$98:$H$118,"○")</f>
        <v>0</v>
      </c>
      <c r="H3" s="167">
        <f>SUMIFS(作業日報!$B$141:$B$161,作業日報!$A$141:$A$161,$A3,作業日報!$D$141:$D$161,"○")+SUMIFS(作業日報!$F$141:$F$161,作業日報!$E$141:$E$161,$A3,作業日報!$H$141:$H$161,"○")</f>
        <v>0</v>
      </c>
      <c r="I3" s="167">
        <f>SUMIFS(作業日報!$B$184:$B$204,作業日報!$A$184:$A$204,$A3,作業日報!$D$184:$D$204,"○")+SUMIFS(作業日報!$F$184:$F$204,作業日報!$E$184:$E$204,$A3,作業日報!$H$184:$H$204,"○")</f>
        <v>0</v>
      </c>
      <c r="J3" s="167">
        <f>SUMIFS(作業日報!$B$227:$B$247,作業日報!$A$227:$A$247,$A3,作業日報!$D$227:$D$247,"○")+SUMIFS(作業日報!$F$227:$F$247,作業日報!$E$227:$E$247,$A3,作業日報!$H$227:$H$247,"○")</f>
        <v>0</v>
      </c>
      <c r="K3" s="167">
        <f>SUMIFS(作業日報!$B$270:$B$290,作業日報!$A$270:$A$290,$A3,作業日報!$D$270:$D$290,"○")+SUMIFS(作業日報!$F$270:$F$290,作業日報!$E$270:$E$290,$A3,作業日報!$H$270:$H$290,"○")</f>
        <v>0</v>
      </c>
      <c r="L3" s="167">
        <f>SUMIFS(作業日報!$B$313:$B$333,作業日報!$A$313:$A$333,$A3,作業日報!$D$313:$D$333,"○")+SUMIFS(作業日報!$F$313:$F$333,作業日報!$E$313:$E$333,$A3,作業日報!$H$313:$H$333,"○")</f>
        <v>0</v>
      </c>
      <c r="M3" s="167">
        <f>SUMIFS(作業日報!$B$356:$B$376,作業日報!$A$356:$A$376,$A3,作業日報!$D$356:$D$376,"○")+SUMIFS(作業日報!$F$356:$F$376,作業日報!$E$356:$E$376,$A3,作業日報!$H$356:$H$376,"○")</f>
        <v>0</v>
      </c>
      <c r="N3" s="167">
        <f>SUMIFS(作業日報!$B$399:$B$419,作業日報!$A$399:$A$419,$A3,作業日報!$D$399:$D$419,"○")+SUMIFS(作業日報!$F$399:$F$419,作業日報!$E$399:$E$419,$A3,作業日報!$H$399:$H$419,"○")</f>
        <v>0</v>
      </c>
      <c r="O3" s="167">
        <f>SUMIFS(作業日報!$B$442:$B$462,作業日報!$A$442:$A$462,$A3,作業日報!$D$442:$D$462,"○")+SUMIFS(作業日報!$F$442:$F$462,作業日報!$E$442:$E$462,$A3,作業日報!$H$442:$H$462,"○")</f>
        <v>0</v>
      </c>
      <c r="P3" s="167">
        <f>SUMIFS(作業日報!$B$485:$B$505,作業日報!$A$485:$A$505,$A3,作業日報!$D$485:$D$505,"○")+SUMIFS(作業日報!$F$485:$F$505,作業日報!$E$485:$E$505,$A3,作業日報!$H$485:$H$505,"○")</f>
        <v>0</v>
      </c>
      <c r="Q3" s="167">
        <f>SUMIFS(作業日報!$B$528:$B$548,作業日報!$A$528:$A$548,$A3,作業日報!$D$528:$D$548,"○")+SUMIFS(作業日報!$F$528:$F$548,作業日報!$E$528:$E$548,$A3,作業日報!$H$528:$H$548,"○")</f>
        <v>0</v>
      </c>
      <c r="R3" s="167">
        <f>SUMIFS(作業日報!$B$571:$B$591,作業日報!$A$571:$A$591,$A3,作業日報!$D$571:$D$591,"○")+SUMIFS(作業日報!$F$571:$F$591,作業日報!$E$571:$E$591,$A3,作業日報!$H$571:$H$591,"○")</f>
        <v>0</v>
      </c>
      <c r="S3" s="229">
        <f>SUMIFS(作業日報!$B$614:$B$634,作業日報!$A$614:$A$634,$A3,作業日報!$D$614:$D$634,"○")+SUMIFS(作業日報!$F$614:$F$634,作業日報!$E$614:$E$634,$A3,作業日報!$H$614:$H$634,"○")</f>
        <v>0</v>
      </c>
      <c r="T3" s="236">
        <f>SUMIFS(作業日報!$B$657:$B$677,作業日報!$A$657:$A$677,$A3,作業日報!$D$657:$D$677,"○")+SUMIFS(作業日報!$F$657:$F$677,作業日報!$E$657:$E$677,$A3,作業日報!$H$657:$H$677,"○")</f>
        <v>0</v>
      </c>
      <c r="U3" s="234">
        <f>SUMIFS(作業日報!$B$700:$B$720,作業日報!$A$700:$A$720,$A3,作業日報!$D$700:$D$720,"○")+SUMIFS(作業日報!$F$700:$F$720,作業日報!$E$700:$E$720,$A3,作業日報!$H$700:$H$720,"○")</f>
        <v>0</v>
      </c>
      <c r="V3" s="234">
        <f>SUMIFS(作業日報!$B$743:$B$763,作業日報!$A$743:$A$763,$A3,作業日報!$D$743:$D$763,"○")+SUMIFS(作業日報!$F$743:$F$763,作業日報!$E$743:$E$763,$A3,作業日報!$H$743:$H$763,"○")</f>
        <v>0</v>
      </c>
      <c r="W3" s="234">
        <f>SUMIFS(作業日報!$B$786:$B$806,作業日報!$A$786:$A$806,$A3,作業日報!$D$786:$D$806,"○")+SUMIFS(作業日報!$F$786:$F$806,作業日報!$E$786:$E$806,$A3,作業日報!$H$786:$H$806,"○")</f>
        <v>0</v>
      </c>
      <c r="X3" s="234">
        <f>SUMIFS(作業日報!$B$829:$B$849,作業日報!$A$829:$A$849,$A3,作業日報!$D$829:$D$849,"○")+SUMIFS(作業日報!$F$829:$F$849,作業日報!$E$829:$E$849,$A3,作業日報!$H$829:$H$849,"○")</f>
        <v>0</v>
      </c>
      <c r="Y3" s="234">
        <f>SUMIFS(作業日報!$B$872:$B$892,作業日報!$A$872:$A$892,$A3,作業日報!$D$872:$D$892,"○")+SUMIFS(作業日報!$F$872:$F$892,作業日報!$E$872:$E$892,$A3,作業日報!$H$872:$H$892,"○")</f>
        <v>0</v>
      </c>
      <c r="Z3" s="234">
        <f>SUMIFS(作業日報!$B$915:$B$935,作業日報!$A$915:$A$935,$A3,作業日報!$D$915:$D$935,"○")+SUMIFS(作業日報!$F$915:$F$935,作業日報!$E$915:$E$935,$A3,作業日報!$H$915:$H$935,"○")</f>
        <v>0</v>
      </c>
      <c r="AA3" s="235">
        <f>SUMIFS(作業日報!$B$958:$B$978,作業日報!$A$958:$A$978,$A3,作業日報!$D$958:$D$978,"○")+SUMIFS(作業日報!$F$958:$F$978,作業日報!$E$958:$E$978,$A3,作業日報!$H$958:$H$978,"○")</f>
        <v>0</v>
      </c>
    </row>
    <row r="4" spans="1:27" x14ac:dyDescent="0.15">
      <c r="A4" s="168" t="s">
        <v>506</v>
      </c>
      <c r="B4" s="169" t="s">
        <v>476</v>
      </c>
      <c r="C4" s="170"/>
      <c r="D4" s="171">
        <f>SUMIFS(作業日報!B:B,作業日報!A:A,A4,作業日報!D:D,"○")+SUMIFS(作業日報!F:F,作業日報!E:E,A4,作業日報!H:H,"○")</f>
        <v>5000</v>
      </c>
      <c r="E4" s="240">
        <f>SUMIFS(作業日報!$B$12:$B$32,作業日報!$A$12:$A$32,$A4,作業日報!$D$12:$D$32,"○")+SUMIFS(作業日報!$F$12:$F$32,作業日報!$E$12:$E$32,$A4,作業日報!$H$12:$H$32,"○")</f>
        <v>2000</v>
      </c>
      <c r="F4" s="167">
        <f>SUMIFS(作業日報!$B$55:$B$75,作業日報!$A$55:$A$75,$A4,作業日報!$D$55:$D$75,"○")+SUMIFS(作業日報!$F$55:$F$75,作業日報!$E$55:$E$75,$A4,作業日報!$H$55:$H$75,"○")</f>
        <v>3000</v>
      </c>
      <c r="G4" s="167">
        <f>SUMIFS(作業日報!$B$98:$B$118,作業日報!$A$98:$A$118,$A4,作業日報!$D$98:$D$118,"○")+SUMIFS(作業日報!$F$98:$F$118,作業日報!$E$98:$E$118,$A4,作業日報!$H$98:$H$118,"○")</f>
        <v>0</v>
      </c>
      <c r="H4" s="167">
        <f>SUMIFS(作業日報!$B$141:$B$161,作業日報!$A$141:$A$161,$A4,作業日報!$D$141:$D$161,"○")+SUMIFS(作業日報!$F$141:$F$161,作業日報!$E$141:$E$161,$A4,作業日報!$H$141:$H$161,"○")</f>
        <v>0</v>
      </c>
      <c r="I4" s="167">
        <f>SUMIFS(作業日報!$B$184:$B$204,作業日報!$A$184:$A$204,$A4,作業日報!$D$184:$D$204,"○")+SUMIFS(作業日報!$F$184:$F$204,作業日報!$E$184:$E$204,$A4,作業日報!$H$184:$H$204,"○")</f>
        <v>0</v>
      </c>
      <c r="J4" s="167">
        <f>SUMIFS(作業日報!$B$227:$B$247,作業日報!$A$227:$A$247,$A4,作業日報!$D$227:$D$247,"○")+SUMIFS(作業日報!$F$227:$F$247,作業日報!$E$227:$E$247,$A4,作業日報!$H$227:$H$247,"○")</f>
        <v>0</v>
      </c>
      <c r="K4" s="167">
        <f>SUMIFS(作業日報!$B$270:$B$290,作業日報!$A$270:$A$290,$A4,作業日報!$D$270:$D$290,"○")+SUMIFS(作業日報!$F$270:$F$290,作業日報!$E$270:$E$290,$A4,作業日報!$H$270:$H$290,"○")</f>
        <v>0</v>
      </c>
      <c r="L4" s="167">
        <f>SUMIFS(作業日報!$B$313:$B$333,作業日報!$A$313:$A$333,$A4,作業日報!$D$313:$D$333,"○")+SUMIFS(作業日報!$F$313:$F$333,作業日報!$E$313:$E$333,$A4,作業日報!$H$313:$H$333,"○")</f>
        <v>0</v>
      </c>
      <c r="M4" s="167">
        <f>SUMIFS(作業日報!$B$356:$B$376,作業日報!$A$356:$A$376,$A4,作業日報!$D$356:$D$376,"○")+SUMIFS(作業日報!$F$356:$F$376,作業日報!$E$356:$E$376,$A4,作業日報!$H$356:$H$376,"○")</f>
        <v>0</v>
      </c>
      <c r="N4" s="167">
        <f>SUMIFS(作業日報!$B$399:$B$419,作業日報!$A$399:$A$419,$A4,作業日報!$D$399:$D$419,"○")+SUMIFS(作業日報!$F$399:$F$419,作業日報!$E$399:$E$419,$A4,作業日報!$H$399:$H$419,"○")</f>
        <v>0</v>
      </c>
      <c r="O4" s="167">
        <f>SUMIFS(作業日報!$B$442:$B$462,作業日報!$A$442:$A$462,$A4,作業日報!$D$442:$D$462,"○")+SUMIFS(作業日報!$F$442:$F$462,作業日報!$E$442:$E$462,$A4,作業日報!$H$442:$H$462,"○")</f>
        <v>0</v>
      </c>
      <c r="P4" s="167">
        <f>SUMIFS(作業日報!$B$485:$B$505,作業日報!$A$485:$A$505,$A4,作業日報!$D$485:$D$505,"○")+SUMIFS(作業日報!$F$485:$F$505,作業日報!$E$485:$E$505,$A4,作業日報!$H$485:$H$505,"○")</f>
        <v>0</v>
      </c>
      <c r="Q4" s="167">
        <f>SUMIFS(作業日報!$B$528:$B$548,作業日報!$A$528:$A$548,$A4,作業日報!$D$528:$D$548,"○")+SUMIFS(作業日報!$F$528:$F$548,作業日報!$E$528:$E$548,$A4,作業日報!$H$528:$H$548,"○")</f>
        <v>0</v>
      </c>
      <c r="R4" s="167">
        <f>SUMIFS(作業日報!$B$571:$B$591,作業日報!$A$571:$A$591,$A4,作業日報!$D$571:$D$591,"○")+SUMIFS(作業日報!$F$571:$F$591,作業日報!$E$571:$E$591,$A4,作業日報!$H$571:$H$591,"○")</f>
        <v>0</v>
      </c>
      <c r="S4" s="230">
        <f>SUMIFS(作業日報!$B$614:$B$634,作業日報!$A$614:$A$634,$A4,作業日報!$D$614:$D$634,"○")+SUMIFS(作業日報!$F$614:$F$634,作業日報!$E$614:$E$634,$A4,作業日報!$H$614:$H$634,"○")</f>
        <v>0</v>
      </c>
      <c r="T4" s="237">
        <f>SUMIFS(作業日報!$B$657:$B$677,作業日報!$A$657:$A$677,$A4,作業日報!$D$657:$D$677,"○")+SUMIFS(作業日報!$F$657:$F$677,作業日報!$E$657:$E$677,$A4,作業日報!$H$657:$H$677,"○")</f>
        <v>0</v>
      </c>
      <c r="U4" s="238">
        <f>SUMIFS(作業日報!$B$700:$B$720,作業日報!$A$700:$A$720,$A4,作業日報!$D$700:$D$720,"○")+SUMIFS(作業日報!$F$700:$F$720,作業日報!$E$700:$E$720,$A4,作業日報!$H$700:$H$720,"○")</f>
        <v>0</v>
      </c>
      <c r="V4" s="238">
        <f>SUMIFS(作業日報!$B$743:$B$763,作業日報!$A$743:$A$763,$A4,作業日報!$D$743:$D$763,"○")+SUMIFS(作業日報!$F$743:$F$763,作業日報!$E$743:$E$763,$A4,作業日報!$H$743:$H$763,"○")</f>
        <v>0</v>
      </c>
      <c r="W4" s="238">
        <f>SUMIFS(作業日報!$B$786:$B$806,作業日報!$A$786:$A$806,$A4,作業日報!$D$786:$D$806,"○")+SUMIFS(作業日報!$F$786:$F$806,作業日報!$E$786:$E$806,$A4,作業日報!$H$786:$H$806,"○")</f>
        <v>0</v>
      </c>
      <c r="X4" s="238">
        <f>SUMIFS(作業日報!$B$829:$B$849,作業日報!$A$829:$A$849,$A4,作業日報!$D$829:$D$849,"○")+SUMIFS(作業日報!$F$829:$F$849,作業日報!$E$829:$E$849,$A4,作業日報!$H$829:$H$849,"○")</f>
        <v>0</v>
      </c>
      <c r="Y4" s="238">
        <f>SUMIFS(作業日報!$B$872:$B$892,作業日報!$A$872:$A$892,$A4,作業日報!$D$872:$D$892,"○")+SUMIFS(作業日報!$F$872:$F$892,作業日報!$E$872:$E$892,$A4,作業日報!$H$872:$H$892,"○")</f>
        <v>0</v>
      </c>
      <c r="Z4" s="238">
        <f>SUMIFS(作業日報!$B$915:$B$935,作業日報!$A$915:$A$935,$A4,作業日報!$D$915:$D$935,"○")+SUMIFS(作業日報!$F$915:$F$935,作業日報!$E$915:$E$935,$A4,作業日報!$H$915:$H$935,"○")</f>
        <v>0</v>
      </c>
      <c r="AA4" s="230">
        <f>SUMIFS(作業日報!$B$958:$B$978,作業日報!$A$958:$A$978,$A4,作業日報!$D$958:$D$978,"○")+SUMIFS(作業日報!$F$958:$F$978,作業日報!$E$958:$E$978,$A4,作業日報!$H$958:$H$978,"○")</f>
        <v>0</v>
      </c>
    </row>
    <row r="5" spans="1:27" x14ac:dyDescent="0.15">
      <c r="A5" s="163" t="s">
        <v>507</v>
      </c>
      <c r="B5" s="169" t="s">
        <v>477</v>
      </c>
      <c r="C5" s="170"/>
      <c r="D5" s="171">
        <f>SUMIFS(作業日報!B:B,作業日報!A:A,A5,作業日報!D:D,"○")+SUMIFS(作業日報!F:F,作業日報!E:E,A5,作業日報!H:H,"○")</f>
        <v>4000</v>
      </c>
      <c r="E5" s="240">
        <f>SUMIFS(作業日報!$B$12:$B$32,作業日報!$A$12:$A$32,$A5,作業日報!$D$12:$D$32,"○")+SUMIFS(作業日報!$F$12:$F$32,作業日報!$E$12:$E$32,$A5,作業日報!$H$12:$H$32,"○")</f>
        <v>2000</v>
      </c>
      <c r="F5" s="167">
        <f>SUMIFS(作業日報!$B$55:$B$75,作業日報!$A$55:$A$75,$A5,作業日報!$D$55:$D$75,"○")+SUMIFS(作業日報!$F$55:$F$75,作業日報!$E$55:$E$75,$A5,作業日報!$H$55:$H$75,"○")</f>
        <v>0</v>
      </c>
      <c r="G5" s="167">
        <f>SUMIFS(作業日報!$B$98:$B$118,作業日報!$A$98:$A$118,$A5,作業日報!$D$98:$D$118,"○")+SUMIFS(作業日報!$F$98:$F$118,作業日報!$E$98:$E$118,$A5,作業日報!$H$98:$H$118,"○")</f>
        <v>2000</v>
      </c>
      <c r="H5" s="167">
        <f>SUMIFS(作業日報!$B$141:$B$161,作業日報!$A$141:$A$161,$A5,作業日報!$D$141:$D$161,"○")+SUMIFS(作業日報!$F$141:$F$161,作業日報!$E$141:$E$161,$A5,作業日報!$H$141:$H$161,"○")</f>
        <v>0</v>
      </c>
      <c r="I5" s="167">
        <f>SUMIFS(作業日報!$B$184:$B$204,作業日報!$A$184:$A$204,$A5,作業日報!$D$184:$D$204,"○")+SUMIFS(作業日報!$F$184:$F$204,作業日報!$E$184:$E$204,$A5,作業日報!$H$184:$H$204,"○")</f>
        <v>0</v>
      </c>
      <c r="J5" s="167">
        <f>SUMIFS(作業日報!$B$227:$B$247,作業日報!$A$227:$A$247,$A5,作業日報!$D$227:$D$247,"○")+SUMIFS(作業日報!$F$227:$F$247,作業日報!$E$227:$E$247,$A5,作業日報!$H$227:$H$247,"○")</f>
        <v>0</v>
      </c>
      <c r="K5" s="167">
        <f>SUMIFS(作業日報!$B$270:$B$290,作業日報!$A$270:$A$290,$A5,作業日報!$D$270:$D$290,"○")+SUMIFS(作業日報!$F$270:$F$290,作業日報!$E$270:$E$290,$A5,作業日報!$H$270:$H$290,"○")</f>
        <v>0</v>
      </c>
      <c r="L5" s="167">
        <f>SUMIFS(作業日報!$B$313:$B$333,作業日報!$A$313:$A$333,$A5,作業日報!$D$313:$D$333,"○")+SUMIFS(作業日報!$F$313:$F$333,作業日報!$E$313:$E$333,$A5,作業日報!$H$313:$H$333,"○")</f>
        <v>0</v>
      </c>
      <c r="M5" s="167">
        <f>SUMIFS(作業日報!$B$356:$B$376,作業日報!$A$356:$A$376,$A5,作業日報!$D$356:$D$376,"○")+SUMIFS(作業日報!$F$356:$F$376,作業日報!$E$356:$E$376,$A5,作業日報!$H$356:$H$376,"○")</f>
        <v>0</v>
      </c>
      <c r="N5" s="167">
        <f>SUMIFS(作業日報!$B$399:$B$419,作業日報!$A$399:$A$419,$A5,作業日報!$D$399:$D$419,"○")+SUMIFS(作業日報!$F$399:$F$419,作業日報!$E$399:$E$419,$A5,作業日報!$H$399:$H$419,"○")</f>
        <v>0</v>
      </c>
      <c r="O5" s="167">
        <f>SUMIFS(作業日報!$B$442:$B$462,作業日報!$A$442:$A$462,$A5,作業日報!$D$442:$D$462,"○")+SUMIFS(作業日報!$F$442:$F$462,作業日報!$E$442:$E$462,$A5,作業日報!$H$442:$H$462,"○")</f>
        <v>0</v>
      </c>
      <c r="P5" s="167">
        <f>SUMIFS(作業日報!$B$485:$B$505,作業日報!$A$485:$A$505,$A5,作業日報!$D$485:$D$505,"○")+SUMIFS(作業日報!$F$485:$F$505,作業日報!$E$485:$E$505,$A5,作業日報!$H$485:$H$505,"○")</f>
        <v>0</v>
      </c>
      <c r="Q5" s="167">
        <f>SUMIFS(作業日報!$B$528:$B$548,作業日報!$A$528:$A$548,$A5,作業日報!$D$528:$D$548,"○")+SUMIFS(作業日報!$F$528:$F$548,作業日報!$E$528:$E$548,$A5,作業日報!$H$528:$H$548,"○")</f>
        <v>0</v>
      </c>
      <c r="R5" s="167">
        <f>SUMIFS(作業日報!$B$571:$B$591,作業日報!$A$571:$A$591,$A5,作業日報!$D$571:$D$591,"○")+SUMIFS(作業日報!$F$571:$F$591,作業日報!$E$571:$E$591,$A5,作業日報!$H$571:$H$591,"○")</f>
        <v>0</v>
      </c>
      <c r="S5" s="230">
        <f>SUMIFS(作業日報!$B$614:$B$634,作業日報!$A$614:$A$634,$A5,作業日報!$D$614:$D$634,"○")+SUMIFS(作業日報!$F$614:$F$634,作業日報!$E$614:$E$634,$A5,作業日報!$H$614:$H$634,"○")</f>
        <v>0</v>
      </c>
      <c r="T5" s="237">
        <f>SUMIFS(作業日報!$B$657:$B$677,作業日報!$A$657:$A$677,$A5,作業日報!$D$657:$D$677,"○")+SUMIFS(作業日報!$F$657:$F$677,作業日報!$E$657:$E$677,$A5,作業日報!$H$657:$H$677,"○")</f>
        <v>0</v>
      </c>
      <c r="U5" s="238">
        <f>SUMIFS(作業日報!$B$700:$B$720,作業日報!$A$700:$A$720,$A5,作業日報!$D$700:$D$720,"○")+SUMIFS(作業日報!$F$700:$F$720,作業日報!$E$700:$E$720,$A5,作業日報!$H$700:$H$720,"○")</f>
        <v>0</v>
      </c>
      <c r="V5" s="238">
        <f>SUMIFS(作業日報!$B$743:$B$763,作業日報!$A$743:$A$763,$A5,作業日報!$D$743:$D$763,"○")+SUMIFS(作業日報!$F$743:$F$763,作業日報!$E$743:$E$763,$A5,作業日報!$H$743:$H$763,"○")</f>
        <v>0</v>
      </c>
      <c r="W5" s="238">
        <f>SUMIFS(作業日報!$B$786:$B$806,作業日報!$A$786:$A$806,$A5,作業日報!$D$786:$D$806,"○")+SUMIFS(作業日報!$F$786:$F$806,作業日報!$E$786:$E$806,$A5,作業日報!$H$786:$H$806,"○")</f>
        <v>0</v>
      </c>
      <c r="X5" s="238">
        <f>SUMIFS(作業日報!$B$829:$B$849,作業日報!$A$829:$A$849,$A5,作業日報!$D$829:$D$849,"○")+SUMIFS(作業日報!$F$829:$F$849,作業日報!$E$829:$E$849,$A5,作業日報!$H$829:$H$849,"○")</f>
        <v>0</v>
      </c>
      <c r="Y5" s="238">
        <f>SUMIFS(作業日報!$B$872:$B$892,作業日報!$A$872:$A$892,$A5,作業日報!$D$872:$D$892,"○")+SUMIFS(作業日報!$F$872:$F$892,作業日報!$E$872:$E$892,$A5,作業日報!$H$872:$H$892,"○")</f>
        <v>0</v>
      </c>
      <c r="Z5" s="238">
        <f>SUMIFS(作業日報!$B$915:$B$935,作業日報!$A$915:$A$935,$A5,作業日報!$D$915:$D$935,"○")+SUMIFS(作業日報!$F$915:$F$935,作業日報!$E$915:$E$935,$A5,作業日報!$H$915:$H$935,"○")</f>
        <v>0</v>
      </c>
      <c r="AA5" s="230">
        <f>SUMIFS(作業日報!$B$958:$B$978,作業日報!$A$958:$A$978,$A5,作業日報!$D$958:$D$978,"○")+SUMIFS(作業日報!$F$958:$F$978,作業日報!$E$958:$E$978,$A5,作業日報!$H$958:$H$978,"○")</f>
        <v>0</v>
      </c>
    </row>
    <row r="6" spans="1:27" x14ac:dyDescent="0.15">
      <c r="A6" s="168"/>
      <c r="B6" s="169"/>
      <c r="C6" s="170"/>
      <c r="D6" s="171">
        <f>SUMIFS(作業日報!B:B,作業日報!A:A,A6,作業日報!D:D,"○")+SUMIFS(作業日報!F:F,作業日報!E:E,A6,作業日報!H:H,"○")</f>
        <v>0</v>
      </c>
      <c r="E6" s="240">
        <f>SUMIFS(作業日報!$B$12:$B$32,作業日報!$A$12:$A$32,$A6,作業日報!$D$12:$D$32,"○")+SUMIFS(作業日報!$F$12:$F$32,作業日報!$E$12:$E$32,$A6,作業日報!$H$12:$H$32,"○")</f>
        <v>0</v>
      </c>
      <c r="F6" s="167">
        <f>SUMIFS(作業日報!$B$55:$B$75,作業日報!$A$55:$A$75,$A6,作業日報!$D$55:$D$75,"○")+SUMIFS(作業日報!$F$55:$F$75,作業日報!$E$55:$E$75,$A6,作業日報!$H$55:$H$75,"○")</f>
        <v>0</v>
      </c>
      <c r="G6" s="167">
        <f>SUMIFS(作業日報!$B$98:$B$118,作業日報!$A$98:$A$118,$A6,作業日報!$D$98:$D$118,"○")+SUMIFS(作業日報!$F$98:$F$118,作業日報!$E$98:$E$118,$A6,作業日報!$H$98:$H$118,"○")</f>
        <v>0</v>
      </c>
      <c r="H6" s="167">
        <f>SUMIFS(作業日報!$B$141:$B$161,作業日報!$A$141:$A$161,$A6,作業日報!$D$141:$D$161,"○")+SUMIFS(作業日報!$F$141:$F$161,作業日報!$E$141:$E$161,$A6,作業日報!$H$141:$H$161,"○")</f>
        <v>0</v>
      </c>
      <c r="I6" s="167">
        <f>SUMIFS(作業日報!$B$184:$B$204,作業日報!$A$184:$A$204,$A6,作業日報!$D$184:$D$204,"○")+SUMIFS(作業日報!$F$184:$F$204,作業日報!$E$184:$E$204,$A6,作業日報!$H$184:$H$204,"○")</f>
        <v>0</v>
      </c>
      <c r="J6" s="167">
        <f>SUMIFS(作業日報!$B$227:$B$247,作業日報!$A$227:$A$247,$A6,作業日報!$D$227:$D$247,"○")+SUMIFS(作業日報!$F$227:$F$247,作業日報!$E$227:$E$247,$A6,作業日報!$H$227:$H$247,"○")</f>
        <v>0</v>
      </c>
      <c r="K6" s="167">
        <f>SUMIFS(作業日報!$B$270:$B$290,作業日報!$A$270:$A$290,$A6,作業日報!$D$270:$D$290,"○")+SUMIFS(作業日報!$F$270:$F$290,作業日報!$E$270:$E$290,$A6,作業日報!$H$270:$H$290,"○")</f>
        <v>0</v>
      </c>
      <c r="L6" s="167">
        <f>SUMIFS(作業日報!$B$313:$B$333,作業日報!$A$313:$A$333,$A6,作業日報!$D$313:$D$333,"○")+SUMIFS(作業日報!$F$313:$F$333,作業日報!$E$313:$E$333,$A6,作業日報!$H$313:$H$333,"○")</f>
        <v>0</v>
      </c>
      <c r="M6" s="167">
        <f>SUMIFS(作業日報!$B$356:$B$376,作業日報!$A$356:$A$376,$A6,作業日報!$D$356:$D$376,"○")+SUMIFS(作業日報!$F$356:$F$376,作業日報!$E$356:$E$376,$A6,作業日報!$H$356:$H$376,"○")</f>
        <v>0</v>
      </c>
      <c r="N6" s="167">
        <f>SUMIFS(作業日報!$B$399:$B$419,作業日報!$A$399:$A$419,$A6,作業日報!$D$399:$D$419,"○")+SUMIFS(作業日報!$F$399:$F$419,作業日報!$E$399:$E$419,$A6,作業日報!$H$399:$H$419,"○")</f>
        <v>0</v>
      </c>
      <c r="O6" s="167">
        <f>SUMIFS(作業日報!$B$442:$B$462,作業日報!$A$442:$A$462,$A6,作業日報!$D$442:$D$462,"○")+SUMIFS(作業日報!$F$442:$F$462,作業日報!$E$442:$E$462,$A6,作業日報!$H$442:$H$462,"○")</f>
        <v>0</v>
      </c>
      <c r="P6" s="167">
        <f>SUMIFS(作業日報!$B$485:$B$505,作業日報!$A$485:$A$505,$A6,作業日報!$D$485:$D$505,"○")+SUMIFS(作業日報!$F$485:$F$505,作業日報!$E$485:$E$505,$A6,作業日報!$H$485:$H$505,"○")</f>
        <v>0</v>
      </c>
      <c r="Q6" s="167">
        <f>SUMIFS(作業日報!$B$528:$B$548,作業日報!$A$528:$A$548,$A6,作業日報!$D$528:$D$548,"○")+SUMIFS(作業日報!$F$528:$F$548,作業日報!$E$528:$E$548,$A6,作業日報!$H$528:$H$548,"○")</f>
        <v>0</v>
      </c>
      <c r="R6" s="167">
        <f>SUMIFS(作業日報!$B$571:$B$591,作業日報!$A$571:$A$591,$A6,作業日報!$D$571:$D$591,"○")+SUMIFS(作業日報!$F$571:$F$591,作業日報!$E$571:$E$591,$A6,作業日報!$H$571:$H$591,"○")</f>
        <v>0</v>
      </c>
      <c r="S6" s="230">
        <f>SUMIFS(作業日報!$B$614:$B$634,作業日報!$A$614:$A$634,$A6,作業日報!$D$614:$D$634,"○")+SUMIFS(作業日報!$F$614:$F$634,作業日報!$E$614:$E$634,$A6,作業日報!$H$614:$H$634,"○")</f>
        <v>0</v>
      </c>
      <c r="T6" s="237">
        <f>SUMIFS(作業日報!$B$657:$B$677,作業日報!$A$657:$A$677,$A6,作業日報!$D$657:$D$677,"○")+SUMIFS(作業日報!$F$657:$F$677,作業日報!$E$657:$E$677,$A6,作業日報!$H$657:$H$677,"○")</f>
        <v>0</v>
      </c>
      <c r="U6" s="238">
        <f>SUMIFS(作業日報!$B$700:$B$720,作業日報!$A$700:$A$720,$A6,作業日報!$D$700:$D$720,"○")+SUMIFS(作業日報!$F$700:$F$720,作業日報!$E$700:$E$720,$A6,作業日報!$H$700:$H$720,"○")</f>
        <v>0</v>
      </c>
      <c r="V6" s="238">
        <f>SUMIFS(作業日報!$B$743:$B$763,作業日報!$A$743:$A$763,$A6,作業日報!$D$743:$D$763,"○")+SUMIFS(作業日報!$F$743:$F$763,作業日報!$E$743:$E$763,$A6,作業日報!$H$743:$H$763,"○")</f>
        <v>0</v>
      </c>
      <c r="W6" s="238">
        <f>SUMIFS(作業日報!$B$786:$B$806,作業日報!$A$786:$A$806,$A6,作業日報!$D$786:$D$806,"○")+SUMIFS(作業日報!$F$786:$F$806,作業日報!$E$786:$E$806,$A6,作業日報!$H$786:$H$806,"○")</f>
        <v>0</v>
      </c>
      <c r="X6" s="238">
        <f>SUMIFS(作業日報!$B$829:$B$849,作業日報!$A$829:$A$849,$A6,作業日報!$D$829:$D$849,"○")+SUMIFS(作業日報!$F$829:$F$849,作業日報!$E$829:$E$849,$A6,作業日報!$H$829:$H$849,"○")</f>
        <v>0</v>
      </c>
      <c r="Y6" s="238">
        <f>SUMIFS(作業日報!$B$872:$B$892,作業日報!$A$872:$A$892,$A6,作業日報!$D$872:$D$892,"○")+SUMIFS(作業日報!$F$872:$F$892,作業日報!$E$872:$E$892,$A6,作業日報!$H$872:$H$892,"○")</f>
        <v>0</v>
      </c>
      <c r="Z6" s="238">
        <f>SUMIFS(作業日報!$B$915:$B$935,作業日報!$A$915:$A$935,$A6,作業日報!$D$915:$D$935,"○")+SUMIFS(作業日報!$F$915:$F$935,作業日報!$E$915:$E$935,$A6,作業日報!$H$915:$H$935,"○")</f>
        <v>0</v>
      </c>
      <c r="AA6" s="230">
        <f>SUMIFS(作業日報!$B$958:$B$978,作業日報!$A$958:$A$978,$A6,作業日報!$D$958:$D$978,"○")+SUMIFS(作業日報!$F$958:$F$978,作業日報!$E$958:$E$978,$A6,作業日報!$H$958:$H$978,"○")</f>
        <v>0</v>
      </c>
    </row>
    <row r="7" spans="1:27" x14ac:dyDescent="0.15">
      <c r="A7" s="163"/>
      <c r="B7" s="169"/>
      <c r="C7" s="170"/>
      <c r="D7" s="171">
        <f>SUMIFS(作業日報!B:B,作業日報!A:A,A7,作業日報!D:D,"○")+SUMIFS(作業日報!F:F,作業日報!E:E,A7,作業日報!H:H,"○")</f>
        <v>0</v>
      </c>
      <c r="E7" s="240">
        <f>SUMIFS(作業日報!$B$12:$B$32,作業日報!$A$12:$A$32,$A7,作業日報!$D$12:$D$32,"○")+SUMIFS(作業日報!$F$12:$F$32,作業日報!$E$12:$E$32,$A7,作業日報!$H$12:$H$32,"○")</f>
        <v>0</v>
      </c>
      <c r="F7" s="167">
        <f>SUMIFS(作業日報!$B$55:$B$75,作業日報!$A$55:$A$75,$A7,作業日報!$D$55:$D$75,"○")+SUMIFS(作業日報!$F$55:$F$75,作業日報!$E$55:$E$75,$A7,作業日報!$H$55:$H$75,"○")</f>
        <v>0</v>
      </c>
      <c r="G7" s="167">
        <f>SUMIFS(作業日報!$B$98:$B$118,作業日報!$A$98:$A$118,$A7,作業日報!$D$98:$D$118,"○")+SUMIFS(作業日報!$F$98:$F$118,作業日報!$E$98:$E$118,$A7,作業日報!$H$98:$H$118,"○")</f>
        <v>0</v>
      </c>
      <c r="H7" s="167">
        <f>SUMIFS(作業日報!$B$141:$B$161,作業日報!$A$141:$A$161,$A7,作業日報!$D$141:$D$161,"○")+SUMIFS(作業日報!$F$141:$F$161,作業日報!$E$141:$E$161,$A7,作業日報!$H$141:$H$161,"○")</f>
        <v>0</v>
      </c>
      <c r="I7" s="167">
        <f>SUMIFS(作業日報!$B$184:$B$204,作業日報!$A$184:$A$204,$A7,作業日報!$D$184:$D$204,"○")+SUMIFS(作業日報!$F$184:$F$204,作業日報!$E$184:$E$204,$A7,作業日報!$H$184:$H$204,"○")</f>
        <v>0</v>
      </c>
      <c r="J7" s="167">
        <f>SUMIFS(作業日報!$B$227:$B$247,作業日報!$A$227:$A$247,$A7,作業日報!$D$227:$D$247,"○")+SUMIFS(作業日報!$F$227:$F$247,作業日報!$E$227:$E$247,$A7,作業日報!$H$227:$H$247,"○")</f>
        <v>0</v>
      </c>
      <c r="K7" s="167">
        <f>SUMIFS(作業日報!$B$270:$B$290,作業日報!$A$270:$A$290,$A7,作業日報!$D$270:$D$290,"○")+SUMIFS(作業日報!$F$270:$F$290,作業日報!$E$270:$E$290,$A7,作業日報!$H$270:$H$290,"○")</f>
        <v>0</v>
      </c>
      <c r="L7" s="167">
        <f>SUMIFS(作業日報!$B$313:$B$333,作業日報!$A$313:$A$333,$A7,作業日報!$D$313:$D$333,"○")+SUMIFS(作業日報!$F$313:$F$333,作業日報!$E$313:$E$333,$A7,作業日報!$H$313:$H$333,"○")</f>
        <v>0</v>
      </c>
      <c r="M7" s="167">
        <f>SUMIFS(作業日報!$B$356:$B$376,作業日報!$A$356:$A$376,$A7,作業日報!$D$356:$D$376,"○")+SUMIFS(作業日報!$F$356:$F$376,作業日報!$E$356:$E$376,$A7,作業日報!$H$356:$H$376,"○")</f>
        <v>0</v>
      </c>
      <c r="N7" s="167">
        <f>SUMIFS(作業日報!$B$399:$B$419,作業日報!$A$399:$A$419,$A7,作業日報!$D$399:$D$419,"○")+SUMIFS(作業日報!$F$399:$F$419,作業日報!$E$399:$E$419,$A7,作業日報!$H$399:$H$419,"○")</f>
        <v>0</v>
      </c>
      <c r="O7" s="167">
        <f>SUMIFS(作業日報!$B$442:$B$462,作業日報!$A$442:$A$462,$A7,作業日報!$D$442:$D$462,"○")+SUMIFS(作業日報!$F$442:$F$462,作業日報!$E$442:$E$462,$A7,作業日報!$H$442:$H$462,"○")</f>
        <v>0</v>
      </c>
      <c r="P7" s="167">
        <f>SUMIFS(作業日報!$B$485:$B$505,作業日報!$A$485:$A$505,$A7,作業日報!$D$485:$D$505,"○")+SUMIFS(作業日報!$F$485:$F$505,作業日報!$E$485:$E$505,$A7,作業日報!$H$485:$H$505,"○")</f>
        <v>0</v>
      </c>
      <c r="Q7" s="167">
        <f>SUMIFS(作業日報!$B$528:$B$548,作業日報!$A$528:$A$548,$A7,作業日報!$D$528:$D$548,"○")+SUMIFS(作業日報!$F$528:$F$548,作業日報!$E$528:$E$548,$A7,作業日報!$H$528:$H$548,"○")</f>
        <v>0</v>
      </c>
      <c r="R7" s="167">
        <f>SUMIFS(作業日報!$B$571:$B$591,作業日報!$A$571:$A$591,$A7,作業日報!$D$571:$D$591,"○")+SUMIFS(作業日報!$F$571:$F$591,作業日報!$E$571:$E$591,$A7,作業日報!$H$571:$H$591,"○")</f>
        <v>0</v>
      </c>
      <c r="S7" s="230">
        <f>SUMIFS(作業日報!$B$614:$B$634,作業日報!$A$614:$A$634,$A7,作業日報!$D$614:$D$634,"○")+SUMIFS(作業日報!$F$614:$F$634,作業日報!$E$614:$E$634,$A7,作業日報!$H$614:$H$634,"○")</f>
        <v>0</v>
      </c>
      <c r="T7" s="237">
        <f>SUMIFS(作業日報!$B$657:$B$677,作業日報!$A$657:$A$677,$A7,作業日報!$D$657:$D$677,"○")+SUMIFS(作業日報!$F$657:$F$677,作業日報!$E$657:$E$677,$A7,作業日報!$H$657:$H$677,"○")</f>
        <v>0</v>
      </c>
      <c r="U7" s="238">
        <f>SUMIFS(作業日報!$B$700:$B$720,作業日報!$A$700:$A$720,$A7,作業日報!$D$700:$D$720,"○")+SUMIFS(作業日報!$F$700:$F$720,作業日報!$E$700:$E$720,$A7,作業日報!$H$700:$H$720,"○")</f>
        <v>0</v>
      </c>
      <c r="V7" s="238">
        <f>SUMIFS(作業日報!$B$743:$B$763,作業日報!$A$743:$A$763,$A7,作業日報!$D$743:$D$763,"○")+SUMIFS(作業日報!$F$743:$F$763,作業日報!$E$743:$E$763,$A7,作業日報!$H$743:$H$763,"○")</f>
        <v>0</v>
      </c>
      <c r="W7" s="238">
        <f>SUMIFS(作業日報!$B$786:$B$806,作業日報!$A$786:$A$806,$A7,作業日報!$D$786:$D$806,"○")+SUMIFS(作業日報!$F$786:$F$806,作業日報!$E$786:$E$806,$A7,作業日報!$H$786:$H$806,"○")</f>
        <v>0</v>
      </c>
      <c r="X7" s="238">
        <f>SUMIFS(作業日報!$B$829:$B$849,作業日報!$A$829:$A$849,$A7,作業日報!$D$829:$D$849,"○")+SUMIFS(作業日報!$F$829:$F$849,作業日報!$E$829:$E$849,$A7,作業日報!$H$829:$H$849,"○")</f>
        <v>0</v>
      </c>
      <c r="Y7" s="238">
        <f>SUMIFS(作業日報!$B$872:$B$892,作業日報!$A$872:$A$892,$A7,作業日報!$D$872:$D$892,"○")+SUMIFS(作業日報!$F$872:$F$892,作業日報!$E$872:$E$892,$A7,作業日報!$H$872:$H$892,"○")</f>
        <v>0</v>
      </c>
      <c r="Z7" s="238">
        <f>SUMIFS(作業日報!$B$915:$B$935,作業日報!$A$915:$A$935,$A7,作業日報!$D$915:$D$935,"○")+SUMIFS(作業日報!$F$915:$F$935,作業日報!$E$915:$E$935,$A7,作業日報!$H$915:$H$935,"○")</f>
        <v>0</v>
      </c>
      <c r="AA7" s="230">
        <f>SUMIFS(作業日報!$B$958:$B$978,作業日報!$A$958:$A$978,$A7,作業日報!$D$958:$D$978,"○")+SUMIFS(作業日報!$F$958:$F$978,作業日報!$E$958:$E$978,$A7,作業日報!$H$958:$H$978,"○")</f>
        <v>0</v>
      </c>
    </row>
    <row r="8" spans="1:27" x14ac:dyDescent="0.15">
      <c r="A8" s="168"/>
      <c r="B8" s="169"/>
      <c r="C8" s="170"/>
      <c r="D8" s="171">
        <f>SUMIFS(作業日報!B:B,作業日報!A:A,A8,作業日報!D:D,"○")+SUMIFS(作業日報!F:F,作業日報!E:E,A8,作業日報!H:H,"○")</f>
        <v>0</v>
      </c>
      <c r="E8" s="240">
        <f>SUMIFS(作業日報!$B$12:$B$32,作業日報!$A$12:$A$32,$A8,作業日報!$D$12:$D$32,"○")+SUMIFS(作業日報!$F$12:$F$32,作業日報!$E$12:$E$32,$A8,作業日報!$H$12:$H$32,"○")</f>
        <v>0</v>
      </c>
      <c r="F8" s="167">
        <f>SUMIFS(作業日報!$B$55:$B$75,作業日報!$A$55:$A$75,$A8,作業日報!$D$55:$D$75,"○")+SUMIFS(作業日報!$F$55:$F$75,作業日報!$E$55:$E$75,$A8,作業日報!$H$55:$H$75,"○")</f>
        <v>0</v>
      </c>
      <c r="G8" s="167">
        <f>SUMIFS(作業日報!$B$98:$B$118,作業日報!$A$98:$A$118,$A8,作業日報!$D$98:$D$118,"○")+SUMIFS(作業日報!$F$98:$F$118,作業日報!$E$98:$E$118,$A8,作業日報!$H$98:$H$118,"○")</f>
        <v>0</v>
      </c>
      <c r="H8" s="167">
        <f>SUMIFS(作業日報!$B$141:$B$161,作業日報!$A$141:$A$161,$A8,作業日報!$D$141:$D$161,"○")+SUMIFS(作業日報!$F$141:$F$161,作業日報!$E$141:$E$161,$A8,作業日報!$H$141:$H$161,"○")</f>
        <v>0</v>
      </c>
      <c r="I8" s="167">
        <f>SUMIFS(作業日報!$B$184:$B$204,作業日報!$A$184:$A$204,$A8,作業日報!$D$184:$D$204,"○")+SUMIFS(作業日報!$F$184:$F$204,作業日報!$E$184:$E$204,$A8,作業日報!$H$184:$H$204,"○")</f>
        <v>0</v>
      </c>
      <c r="J8" s="167">
        <f>SUMIFS(作業日報!$B$227:$B$247,作業日報!$A$227:$A$247,$A8,作業日報!$D$227:$D$247,"○")+SUMIFS(作業日報!$F$227:$F$247,作業日報!$E$227:$E$247,$A8,作業日報!$H$227:$H$247,"○")</f>
        <v>0</v>
      </c>
      <c r="K8" s="167">
        <f>SUMIFS(作業日報!$B$270:$B$290,作業日報!$A$270:$A$290,$A8,作業日報!$D$270:$D$290,"○")+SUMIFS(作業日報!$F$270:$F$290,作業日報!$E$270:$E$290,$A8,作業日報!$H$270:$H$290,"○")</f>
        <v>0</v>
      </c>
      <c r="L8" s="167">
        <f>SUMIFS(作業日報!$B$313:$B$333,作業日報!$A$313:$A$333,$A8,作業日報!$D$313:$D$333,"○")+SUMIFS(作業日報!$F$313:$F$333,作業日報!$E$313:$E$333,$A8,作業日報!$H$313:$H$333,"○")</f>
        <v>0</v>
      </c>
      <c r="M8" s="167">
        <f>SUMIFS(作業日報!$B$356:$B$376,作業日報!$A$356:$A$376,$A8,作業日報!$D$356:$D$376,"○")+SUMIFS(作業日報!$F$356:$F$376,作業日報!$E$356:$E$376,$A8,作業日報!$H$356:$H$376,"○")</f>
        <v>0</v>
      </c>
      <c r="N8" s="167">
        <f>SUMIFS(作業日報!$B$399:$B$419,作業日報!$A$399:$A$419,$A8,作業日報!$D$399:$D$419,"○")+SUMIFS(作業日報!$F$399:$F$419,作業日報!$E$399:$E$419,$A8,作業日報!$H$399:$H$419,"○")</f>
        <v>0</v>
      </c>
      <c r="O8" s="167">
        <f>SUMIFS(作業日報!$B$442:$B$462,作業日報!$A$442:$A$462,$A8,作業日報!$D$442:$D$462,"○")+SUMIFS(作業日報!$F$442:$F$462,作業日報!$E$442:$E$462,$A8,作業日報!$H$442:$H$462,"○")</f>
        <v>0</v>
      </c>
      <c r="P8" s="167">
        <f>SUMIFS(作業日報!$B$485:$B$505,作業日報!$A$485:$A$505,$A8,作業日報!$D$485:$D$505,"○")+SUMIFS(作業日報!$F$485:$F$505,作業日報!$E$485:$E$505,$A8,作業日報!$H$485:$H$505,"○")</f>
        <v>0</v>
      </c>
      <c r="Q8" s="167">
        <f>SUMIFS(作業日報!$B$528:$B$548,作業日報!$A$528:$A$548,$A8,作業日報!$D$528:$D$548,"○")+SUMIFS(作業日報!$F$528:$F$548,作業日報!$E$528:$E$548,$A8,作業日報!$H$528:$H$548,"○")</f>
        <v>0</v>
      </c>
      <c r="R8" s="167">
        <f>SUMIFS(作業日報!$B$571:$B$591,作業日報!$A$571:$A$591,$A8,作業日報!$D$571:$D$591,"○")+SUMIFS(作業日報!$F$571:$F$591,作業日報!$E$571:$E$591,$A8,作業日報!$H$571:$H$591,"○")</f>
        <v>0</v>
      </c>
      <c r="S8" s="230">
        <f>SUMIFS(作業日報!$B$614:$B$634,作業日報!$A$614:$A$634,$A8,作業日報!$D$614:$D$634,"○")+SUMIFS(作業日報!$F$614:$F$634,作業日報!$E$614:$E$634,$A8,作業日報!$H$614:$H$634,"○")</f>
        <v>0</v>
      </c>
      <c r="T8" s="237">
        <f>SUMIFS(作業日報!$B$657:$B$677,作業日報!$A$657:$A$677,$A8,作業日報!$D$657:$D$677,"○")+SUMIFS(作業日報!$F$657:$F$677,作業日報!$E$657:$E$677,$A8,作業日報!$H$657:$H$677,"○")</f>
        <v>0</v>
      </c>
      <c r="U8" s="238">
        <f>SUMIFS(作業日報!$B$700:$B$720,作業日報!$A$700:$A$720,$A8,作業日報!$D$700:$D$720,"○")+SUMIFS(作業日報!$F$700:$F$720,作業日報!$E$700:$E$720,$A8,作業日報!$H$700:$H$720,"○")</f>
        <v>0</v>
      </c>
      <c r="V8" s="238">
        <f>SUMIFS(作業日報!$B$743:$B$763,作業日報!$A$743:$A$763,$A8,作業日報!$D$743:$D$763,"○")+SUMIFS(作業日報!$F$743:$F$763,作業日報!$E$743:$E$763,$A8,作業日報!$H$743:$H$763,"○")</f>
        <v>0</v>
      </c>
      <c r="W8" s="238">
        <f>SUMIFS(作業日報!$B$786:$B$806,作業日報!$A$786:$A$806,$A8,作業日報!$D$786:$D$806,"○")+SUMIFS(作業日報!$F$786:$F$806,作業日報!$E$786:$E$806,$A8,作業日報!$H$786:$H$806,"○")</f>
        <v>0</v>
      </c>
      <c r="X8" s="238">
        <f>SUMIFS(作業日報!$B$829:$B$849,作業日報!$A$829:$A$849,$A8,作業日報!$D$829:$D$849,"○")+SUMIFS(作業日報!$F$829:$F$849,作業日報!$E$829:$E$849,$A8,作業日報!$H$829:$H$849,"○")</f>
        <v>0</v>
      </c>
      <c r="Y8" s="238">
        <f>SUMIFS(作業日報!$B$872:$B$892,作業日報!$A$872:$A$892,$A8,作業日報!$D$872:$D$892,"○")+SUMIFS(作業日報!$F$872:$F$892,作業日報!$E$872:$E$892,$A8,作業日報!$H$872:$H$892,"○")</f>
        <v>0</v>
      </c>
      <c r="Z8" s="238">
        <f>SUMIFS(作業日報!$B$915:$B$935,作業日報!$A$915:$A$935,$A8,作業日報!$D$915:$D$935,"○")+SUMIFS(作業日報!$F$915:$F$935,作業日報!$E$915:$E$935,$A8,作業日報!$H$915:$H$935,"○")</f>
        <v>0</v>
      </c>
      <c r="AA8" s="230">
        <f>SUMIFS(作業日報!$B$958:$B$978,作業日報!$A$958:$A$978,$A8,作業日報!$D$958:$D$978,"○")+SUMIFS(作業日報!$F$958:$F$978,作業日報!$E$958:$E$978,$A8,作業日報!$H$958:$H$978,"○")</f>
        <v>0</v>
      </c>
    </row>
    <row r="9" spans="1:27" x14ac:dyDescent="0.15">
      <c r="A9" s="163"/>
      <c r="B9" s="169"/>
      <c r="C9" s="170"/>
      <c r="D9" s="171">
        <f>SUMIFS(作業日報!B:B,作業日報!A:A,A9,作業日報!D:D,"○")+SUMIFS(作業日報!F:F,作業日報!E:E,A9,作業日報!H:H,"○")</f>
        <v>0</v>
      </c>
      <c r="E9" s="240">
        <f>SUMIFS(作業日報!$B$12:$B$32,作業日報!$A$12:$A$32,$A9,作業日報!$D$12:$D$32,"○")+SUMIFS(作業日報!$F$12:$F$32,作業日報!$E$12:$E$32,$A9,作業日報!$H$12:$H$32,"○")</f>
        <v>0</v>
      </c>
      <c r="F9" s="167">
        <f>SUMIFS(作業日報!$B$55:$B$75,作業日報!$A$55:$A$75,$A9,作業日報!$D$55:$D$75,"○")+SUMIFS(作業日報!$F$55:$F$75,作業日報!$E$55:$E$75,$A9,作業日報!$H$55:$H$75,"○")</f>
        <v>0</v>
      </c>
      <c r="G9" s="167">
        <f>SUMIFS(作業日報!$B$98:$B$118,作業日報!$A$98:$A$118,$A9,作業日報!$D$98:$D$118,"○")+SUMIFS(作業日報!$F$98:$F$118,作業日報!$E$98:$E$118,$A9,作業日報!$H$98:$H$118,"○")</f>
        <v>0</v>
      </c>
      <c r="H9" s="167">
        <f>SUMIFS(作業日報!$B$141:$B$161,作業日報!$A$141:$A$161,$A9,作業日報!$D$141:$D$161,"○")+SUMIFS(作業日報!$F$141:$F$161,作業日報!$E$141:$E$161,$A9,作業日報!$H$141:$H$161,"○")</f>
        <v>0</v>
      </c>
      <c r="I9" s="167">
        <f>SUMIFS(作業日報!$B$184:$B$204,作業日報!$A$184:$A$204,$A9,作業日報!$D$184:$D$204,"○")+SUMIFS(作業日報!$F$184:$F$204,作業日報!$E$184:$E$204,$A9,作業日報!$H$184:$H$204,"○")</f>
        <v>0</v>
      </c>
      <c r="J9" s="167">
        <f>SUMIFS(作業日報!$B$227:$B$247,作業日報!$A$227:$A$247,$A9,作業日報!$D$227:$D$247,"○")+SUMIFS(作業日報!$F$227:$F$247,作業日報!$E$227:$E$247,$A9,作業日報!$H$227:$H$247,"○")</f>
        <v>0</v>
      </c>
      <c r="K9" s="167">
        <f>SUMIFS(作業日報!$B$270:$B$290,作業日報!$A$270:$A$290,$A9,作業日報!$D$270:$D$290,"○")+SUMIFS(作業日報!$F$270:$F$290,作業日報!$E$270:$E$290,$A9,作業日報!$H$270:$H$290,"○")</f>
        <v>0</v>
      </c>
      <c r="L9" s="167">
        <f>SUMIFS(作業日報!$B$313:$B$333,作業日報!$A$313:$A$333,$A9,作業日報!$D$313:$D$333,"○")+SUMIFS(作業日報!$F$313:$F$333,作業日報!$E$313:$E$333,$A9,作業日報!$H$313:$H$333,"○")</f>
        <v>0</v>
      </c>
      <c r="M9" s="167">
        <f>SUMIFS(作業日報!$B$356:$B$376,作業日報!$A$356:$A$376,$A9,作業日報!$D$356:$D$376,"○")+SUMIFS(作業日報!$F$356:$F$376,作業日報!$E$356:$E$376,$A9,作業日報!$H$356:$H$376,"○")</f>
        <v>0</v>
      </c>
      <c r="N9" s="167">
        <f>SUMIFS(作業日報!$B$399:$B$419,作業日報!$A$399:$A$419,$A9,作業日報!$D$399:$D$419,"○")+SUMIFS(作業日報!$F$399:$F$419,作業日報!$E$399:$E$419,$A9,作業日報!$H$399:$H$419,"○")</f>
        <v>0</v>
      </c>
      <c r="O9" s="167">
        <f>SUMIFS(作業日報!$B$442:$B$462,作業日報!$A$442:$A$462,$A9,作業日報!$D$442:$D$462,"○")+SUMIFS(作業日報!$F$442:$F$462,作業日報!$E$442:$E$462,$A9,作業日報!$H$442:$H$462,"○")</f>
        <v>0</v>
      </c>
      <c r="P9" s="167">
        <f>SUMIFS(作業日報!$B$485:$B$505,作業日報!$A$485:$A$505,$A9,作業日報!$D$485:$D$505,"○")+SUMIFS(作業日報!$F$485:$F$505,作業日報!$E$485:$E$505,$A9,作業日報!$H$485:$H$505,"○")</f>
        <v>0</v>
      </c>
      <c r="Q9" s="167">
        <f>SUMIFS(作業日報!$B$528:$B$548,作業日報!$A$528:$A$548,$A9,作業日報!$D$528:$D$548,"○")+SUMIFS(作業日報!$F$528:$F$548,作業日報!$E$528:$E$548,$A9,作業日報!$H$528:$H$548,"○")</f>
        <v>0</v>
      </c>
      <c r="R9" s="167">
        <f>SUMIFS(作業日報!$B$571:$B$591,作業日報!$A$571:$A$591,$A9,作業日報!$D$571:$D$591,"○")+SUMIFS(作業日報!$F$571:$F$591,作業日報!$E$571:$E$591,$A9,作業日報!$H$571:$H$591,"○")</f>
        <v>0</v>
      </c>
      <c r="S9" s="230">
        <f>SUMIFS(作業日報!$B$614:$B$634,作業日報!$A$614:$A$634,$A9,作業日報!$D$614:$D$634,"○")+SUMIFS(作業日報!$F$614:$F$634,作業日報!$E$614:$E$634,$A9,作業日報!$H$614:$H$634,"○")</f>
        <v>0</v>
      </c>
      <c r="T9" s="237">
        <f>SUMIFS(作業日報!$B$657:$B$677,作業日報!$A$657:$A$677,$A9,作業日報!$D$657:$D$677,"○")+SUMIFS(作業日報!$F$657:$F$677,作業日報!$E$657:$E$677,$A9,作業日報!$H$657:$H$677,"○")</f>
        <v>0</v>
      </c>
      <c r="U9" s="238">
        <f>SUMIFS(作業日報!$B$700:$B$720,作業日報!$A$700:$A$720,$A9,作業日報!$D$700:$D$720,"○")+SUMIFS(作業日報!$F$700:$F$720,作業日報!$E$700:$E$720,$A9,作業日報!$H$700:$H$720,"○")</f>
        <v>0</v>
      </c>
      <c r="V9" s="238">
        <f>SUMIFS(作業日報!$B$743:$B$763,作業日報!$A$743:$A$763,$A9,作業日報!$D$743:$D$763,"○")+SUMIFS(作業日報!$F$743:$F$763,作業日報!$E$743:$E$763,$A9,作業日報!$H$743:$H$763,"○")</f>
        <v>0</v>
      </c>
      <c r="W9" s="238">
        <f>SUMIFS(作業日報!$B$786:$B$806,作業日報!$A$786:$A$806,$A9,作業日報!$D$786:$D$806,"○")+SUMIFS(作業日報!$F$786:$F$806,作業日報!$E$786:$E$806,$A9,作業日報!$H$786:$H$806,"○")</f>
        <v>0</v>
      </c>
      <c r="X9" s="238">
        <f>SUMIFS(作業日報!$B$829:$B$849,作業日報!$A$829:$A$849,$A9,作業日報!$D$829:$D$849,"○")+SUMIFS(作業日報!$F$829:$F$849,作業日報!$E$829:$E$849,$A9,作業日報!$H$829:$H$849,"○")</f>
        <v>0</v>
      </c>
      <c r="Y9" s="238">
        <f>SUMIFS(作業日報!$B$872:$B$892,作業日報!$A$872:$A$892,$A9,作業日報!$D$872:$D$892,"○")+SUMIFS(作業日報!$F$872:$F$892,作業日報!$E$872:$E$892,$A9,作業日報!$H$872:$H$892,"○")</f>
        <v>0</v>
      </c>
      <c r="Z9" s="238">
        <f>SUMIFS(作業日報!$B$915:$B$935,作業日報!$A$915:$A$935,$A9,作業日報!$D$915:$D$935,"○")+SUMIFS(作業日報!$F$915:$F$935,作業日報!$E$915:$E$935,$A9,作業日報!$H$915:$H$935,"○")</f>
        <v>0</v>
      </c>
      <c r="AA9" s="230">
        <f>SUMIFS(作業日報!$B$958:$B$978,作業日報!$A$958:$A$978,$A9,作業日報!$D$958:$D$978,"○")+SUMIFS(作業日報!$F$958:$F$978,作業日報!$E$958:$E$978,$A9,作業日報!$H$958:$H$978,"○")</f>
        <v>0</v>
      </c>
    </row>
    <row r="10" spans="1:27" x14ac:dyDescent="0.15">
      <c r="A10" s="168"/>
      <c r="B10" s="169"/>
      <c r="C10" s="170"/>
      <c r="D10" s="171">
        <f>SUMIFS(作業日報!B:B,作業日報!A:A,A10,作業日報!D:D,"○")+SUMIFS(作業日報!F:F,作業日報!E:E,A10,作業日報!H:H,"○")</f>
        <v>0</v>
      </c>
      <c r="E10" s="240">
        <f>SUMIFS(作業日報!$B$12:$B$32,作業日報!$A$12:$A$32,$A10,作業日報!$D$12:$D$32,"○")+SUMIFS(作業日報!$F$12:$F$32,作業日報!$E$12:$E$32,$A10,作業日報!$H$12:$H$32,"○")</f>
        <v>0</v>
      </c>
      <c r="F10" s="167">
        <f>SUMIFS(作業日報!$B$55:$B$75,作業日報!$A$55:$A$75,$A10,作業日報!$D$55:$D$75,"○")+SUMIFS(作業日報!$F$55:$F$75,作業日報!$E$55:$E$75,$A10,作業日報!$H$55:$H$75,"○")</f>
        <v>0</v>
      </c>
      <c r="G10" s="167">
        <f>SUMIFS(作業日報!$B$98:$B$118,作業日報!$A$98:$A$118,$A10,作業日報!$D$98:$D$118,"○")+SUMIFS(作業日報!$F$98:$F$118,作業日報!$E$98:$E$118,$A10,作業日報!$H$98:$H$118,"○")</f>
        <v>0</v>
      </c>
      <c r="H10" s="167">
        <f>SUMIFS(作業日報!$B$141:$B$161,作業日報!$A$141:$A$161,$A10,作業日報!$D$141:$D$161,"○")+SUMIFS(作業日報!$F$141:$F$161,作業日報!$E$141:$E$161,$A10,作業日報!$H$141:$H$161,"○")</f>
        <v>0</v>
      </c>
      <c r="I10" s="167">
        <f>SUMIFS(作業日報!$B$184:$B$204,作業日報!$A$184:$A$204,$A10,作業日報!$D$184:$D$204,"○")+SUMIFS(作業日報!$F$184:$F$204,作業日報!$E$184:$E$204,$A10,作業日報!$H$184:$H$204,"○")</f>
        <v>0</v>
      </c>
      <c r="J10" s="167">
        <f>SUMIFS(作業日報!$B$227:$B$247,作業日報!$A$227:$A$247,$A10,作業日報!$D$227:$D$247,"○")+SUMIFS(作業日報!$F$227:$F$247,作業日報!$E$227:$E$247,$A10,作業日報!$H$227:$H$247,"○")</f>
        <v>0</v>
      </c>
      <c r="K10" s="167">
        <f>SUMIFS(作業日報!$B$270:$B$290,作業日報!$A$270:$A$290,$A10,作業日報!$D$270:$D$290,"○")+SUMIFS(作業日報!$F$270:$F$290,作業日報!$E$270:$E$290,$A10,作業日報!$H$270:$H$290,"○")</f>
        <v>0</v>
      </c>
      <c r="L10" s="167">
        <f>SUMIFS(作業日報!$B$313:$B$333,作業日報!$A$313:$A$333,$A10,作業日報!$D$313:$D$333,"○")+SUMIFS(作業日報!$F$313:$F$333,作業日報!$E$313:$E$333,$A10,作業日報!$H$313:$H$333,"○")</f>
        <v>0</v>
      </c>
      <c r="M10" s="167">
        <f>SUMIFS(作業日報!$B$356:$B$376,作業日報!$A$356:$A$376,$A10,作業日報!$D$356:$D$376,"○")+SUMIFS(作業日報!$F$356:$F$376,作業日報!$E$356:$E$376,$A10,作業日報!$H$356:$H$376,"○")</f>
        <v>0</v>
      </c>
      <c r="N10" s="167">
        <f>SUMIFS(作業日報!$B$399:$B$419,作業日報!$A$399:$A$419,$A10,作業日報!$D$399:$D$419,"○")+SUMIFS(作業日報!$F$399:$F$419,作業日報!$E$399:$E$419,$A10,作業日報!$H$399:$H$419,"○")</f>
        <v>0</v>
      </c>
      <c r="O10" s="167">
        <f>SUMIFS(作業日報!$B$442:$B$462,作業日報!$A$442:$A$462,$A10,作業日報!$D$442:$D$462,"○")+SUMIFS(作業日報!$F$442:$F$462,作業日報!$E$442:$E$462,$A10,作業日報!$H$442:$H$462,"○")</f>
        <v>0</v>
      </c>
      <c r="P10" s="167">
        <f>SUMIFS(作業日報!$B$485:$B$505,作業日報!$A$485:$A$505,$A10,作業日報!$D$485:$D$505,"○")+SUMIFS(作業日報!$F$485:$F$505,作業日報!$E$485:$E$505,$A10,作業日報!$H$485:$H$505,"○")</f>
        <v>0</v>
      </c>
      <c r="Q10" s="167">
        <f>SUMIFS(作業日報!$B$528:$B$548,作業日報!$A$528:$A$548,$A10,作業日報!$D$528:$D$548,"○")+SUMIFS(作業日報!$F$528:$F$548,作業日報!$E$528:$E$548,$A10,作業日報!$H$528:$H$548,"○")</f>
        <v>0</v>
      </c>
      <c r="R10" s="167">
        <f>SUMIFS(作業日報!$B$571:$B$591,作業日報!$A$571:$A$591,$A10,作業日報!$D$571:$D$591,"○")+SUMIFS(作業日報!$F$571:$F$591,作業日報!$E$571:$E$591,$A10,作業日報!$H$571:$H$591,"○")</f>
        <v>0</v>
      </c>
      <c r="S10" s="230">
        <f>SUMIFS(作業日報!$B$614:$B$634,作業日報!$A$614:$A$634,$A10,作業日報!$D$614:$D$634,"○")+SUMIFS(作業日報!$F$614:$F$634,作業日報!$E$614:$E$634,$A10,作業日報!$H$614:$H$634,"○")</f>
        <v>0</v>
      </c>
      <c r="T10" s="237">
        <f>SUMIFS(作業日報!$B$657:$B$677,作業日報!$A$657:$A$677,$A10,作業日報!$D$657:$D$677,"○")+SUMIFS(作業日報!$F$657:$F$677,作業日報!$E$657:$E$677,$A10,作業日報!$H$657:$H$677,"○")</f>
        <v>0</v>
      </c>
      <c r="U10" s="238">
        <f>SUMIFS(作業日報!$B$700:$B$720,作業日報!$A$700:$A$720,$A10,作業日報!$D$700:$D$720,"○")+SUMIFS(作業日報!$F$700:$F$720,作業日報!$E$700:$E$720,$A10,作業日報!$H$700:$H$720,"○")</f>
        <v>0</v>
      </c>
      <c r="V10" s="238">
        <f>SUMIFS(作業日報!$B$743:$B$763,作業日報!$A$743:$A$763,$A10,作業日報!$D$743:$D$763,"○")+SUMIFS(作業日報!$F$743:$F$763,作業日報!$E$743:$E$763,$A10,作業日報!$H$743:$H$763,"○")</f>
        <v>0</v>
      </c>
      <c r="W10" s="238">
        <f>SUMIFS(作業日報!$B$786:$B$806,作業日報!$A$786:$A$806,$A10,作業日報!$D$786:$D$806,"○")+SUMIFS(作業日報!$F$786:$F$806,作業日報!$E$786:$E$806,$A10,作業日報!$H$786:$H$806,"○")</f>
        <v>0</v>
      </c>
      <c r="X10" s="238">
        <f>SUMIFS(作業日報!$B$829:$B$849,作業日報!$A$829:$A$849,$A10,作業日報!$D$829:$D$849,"○")+SUMIFS(作業日報!$F$829:$F$849,作業日報!$E$829:$E$849,$A10,作業日報!$H$829:$H$849,"○")</f>
        <v>0</v>
      </c>
      <c r="Y10" s="238">
        <f>SUMIFS(作業日報!$B$872:$B$892,作業日報!$A$872:$A$892,$A10,作業日報!$D$872:$D$892,"○")+SUMIFS(作業日報!$F$872:$F$892,作業日報!$E$872:$E$892,$A10,作業日報!$H$872:$H$892,"○")</f>
        <v>0</v>
      </c>
      <c r="Z10" s="238">
        <f>SUMIFS(作業日報!$B$915:$B$935,作業日報!$A$915:$A$935,$A10,作業日報!$D$915:$D$935,"○")+SUMIFS(作業日報!$F$915:$F$935,作業日報!$E$915:$E$935,$A10,作業日報!$H$915:$H$935,"○")</f>
        <v>0</v>
      </c>
      <c r="AA10" s="230">
        <f>SUMIFS(作業日報!$B$958:$B$978,作業日報!$A$958:$A$978,$A10,作業日報!$D$958:$D$978,"○")+SUMIFS(作業日報!$F$958:$F$978,作業日報!$E$958:$E$978,$A10,作業日報!$H$958:$H$978,"○")</f>
        <v>0</v>
      </c>
    </row>
    <row r="11" spans="1:27" x14ac:dyDescent="0.15">
      <c r="A11" s="163"/>
      <c r="B11" s="169"/>
      <c r="C11" s="170"/>
      <c r="D11" s="171">
        <f>SUMIFS(作業日報!B:B,作業日報!A:A,A11,作業日報!D:D,"○")+SUMIFS(作業日報!F:F,作業日報!E:E,A11,作業日報!H:H,"○")</f>
        <v>0</v>
      </c>
      <c r="E11" s="240">
        <f>SUMIFS(作業日報!$B$12:$B$32,作業日報!$A$12:$A$32,$A11,作業日報!$D$12:$D$32,"○")+SUMIFS(作業日報!$F$12:$F$32,作業日報!$E$12:$E$32,$A11,作業日報!$H$12:$H$32,"○")</f>
        <v>0</v>
      </c>
      <c r="F11" s="167">
        <f>SUMIFS(作業日報!$B$55:$B$75,作業日報!$A$55:$A$75,$A11,作業日報!$D$55:$D$75,"○")+SUMIFS(作業日報!$F$55:$F$75,作業日報!$E$55:$E$75,$A11,作業日報!$H$55:$H$75,"○")</f>
        <v>0</v>
      </c>
      <c r="G11" s="167">
        <f>SUMIFS(作業日報!$B$98:$B$118,作業日報!$A$98:$A$118,$A11,作業日報!$D$98:$D$118,"○")+SUMIFS(作業日報!$F$98:$F$118,作業日報!$E$98:$E$118,$A11,作業日報!$H$98:$H$118,"○")</f>
        <v>0</v>
      </c>
      <c r="H11" s="167">
        <f>SUMIFS(作業日報!$B$141:$B$161,作業日報!$A$141:$A$161,$A11,作業日報!$D$141:$D$161,"○")+SUMIFS(作業日報!$F$141:$F$161,作業日報!$E$141:$E$161,$A11,作業日報!$H$141:$H$161,"○")</f>
        <v>0</v>
      </c>
      <c r="I11" s="167">
        <f>SUMIFS(作業日報!$B$184:$B$204,作業日報!$A$184:$A$204,$A11,作業日報!$D$184:$D$204,"○")+SUMIFS(作業日報!$F$184:$F$204,作業日報!$E$184:$E$204,$A11,作業日報!$H$184:$H$204,"○")</f>
        <v>0</v>
      </c>
      <c r="J11" s="167">
        <f>SUMIFS(作業日報!$B$227:$B$247,作業日報!$A$227:$A$247,$A11,作業日報!$D$227:$D$247,"○")+SUMIFS(作業日報!$F$227:$F$247,作業日報!$E$227:$E$247,$A11,作業日報!$H$227:$H$247,"○")</f>
        <v>0</v>
      </c>
      <c r="K11" s="167">
        <f>SUMIFS(作業日報!$B$270:$B$290,作業日報!$A$270:$A$290,$A11,作業日報!$D$270:$D$290,"○")+SUMIFS(作業日報!$F$270:$F$290,作業日報!$E$270:$E$290,$A11,作業日報!$H$270:$H$290,"○")</f>
        <v>0</v>
      </c>
      <c r="L11" s="167">
        <f>SUMIFS(作業日報!$B$313:$B$333,作業日報!$A$313:$A$333,$A11,作業日報!$D$313:$D$333,"○")+SUMIFS(作業日報!$F$313:$F$333,作業日報!$E$313:$E$333,$A11,作業日報!$H$313:$H$333,"○")</f>
        <v>0</v>
      </c>
      <c r="M11" s="167">
        <f>SUMIFS(作業日報!$B$356:$B$376,作業日報!$A$356:$A$376,$A11,作業日報!$D$356:$D$376,"○")+SUMIFS(作業日報!$F$356:$F$376,作業日報!$E$356:$E$376,$A11,作業日報!$H$356:$H$376,"○")</f>
        <v>0</v>
      </c>
      <c r="N11" s="167">
        <f>SUMIFS(作業日報!$B$399:$B$419,作業日報!$A$399:$A$419,$A11,作業日報!$D$399:$D$419,"○")+SUMIFS(作業日報!$F$399:$F$419,作業日報!$E$399:$E$419,$A11,作業日報!$H$399:$H$419,"○")</f>
        <v>0</v>
      </c>
      <c r="O11" s="167">
        <f>SUMIFS(作業日報!$B$442:$B$462,作業日報!$A$442:$A$462,$A11,作業日報!$D$442:$D$462,"○")+SUMIFS(作業日報!$F$442:$F$462,作業日報!$E$442:$E$462,$A11,作業日報!$H$442:$H$462,"○")</f>
        <v>0</v>
      </c>
      <c r="P11" s="167">
        <f>SUMIFS(作業日報!$B$485:$B$505,作業日報!$A$485:$A$505,$A11,作業日報!$D$485:$D$505,"○")+SUMIFS(作業日報!$F$485:$F$505,作業日報!$E$485:$E$505,$A11,作業日報!$H$485:$H$505,"○")</f>
        <v>0</v>
      </c>
      <c r="Q11" s="167">
        <f>SUMIFS(作業日報!$B$528:$B$548,作業日報!$A$528:$A$548,$A11,作業日報!$D$528:$D$548,"○")+SUMIFS(作業日報!$F$528:$F$548,作業日報!$E$528:$E$548,$A11,作業日報!$H$528:$H$548,"○")</f>
        <v>0</v>
      </c>
      <c r="R11" s="167">
        <f>SUMIFS(作業日報!$B$571:$B$591,作業日報!$A$571:$A$591,$A11,作業日報!$D$571:$D$591,"○")+SUMIFS(作業日報!$F$571:$F$591,作業日報!$E$571:$E$591,$A11,作業日報!$H$571:$H$591,"○")</f>
        <v>0</v>
      </c>
      <c r="S11" s="230">
        <f>SUMIFS(作業日報!$B$614:$B$634,作業日報!$A$614:$A$634,$A11,作業日報!$D$614:$D$634,"○")+SUMIFS(作業日報!$F$614:$F$634,作業日報!$E$614:$E$634,$A11,作業日報!$H$614:$H$634,"○")</f>
        <v>0</v>
      </c>
      <c r="T11" s="237">
        <f>SUMIFS(作業日報!$B$657:$B$677,作業日報!$A$657:$A$677,$A11,作業日報!$D$657:$D$677,"○")+SUMIFS(作業日報!$F$657:$F$677,作業日報!$E$657:$E$677,$A11,作業日報!$H$657:$H$677,"○")</f>
        <v>0</v>
      </c>
      <c r="U11" s="238">
        <f>SUMIFS(作業日報!$B$700:$B$720,作業日報!$A$700:$A$720,$A11,作業日報!$D$700:$D$720,"○")+SUMIFS(作業日報!$F$700:$F$720,作業日報!$E$700:$E$720,$A11,作業日報!$H$700:$H$720,"○")</f>
        <v>0</v>
      </c>
      <c r="V11" s="238">
        <f>SUMIFS(作業日報!$B$743:$B$763,作業日報!$A$743:$A$763,$A11,作業日報!$D$743:$D$763,"○")+SUMIFS(作業日報!$F$743:$F$763,作業日報!$E$743:$E$763,$A11,作業日報!$H$743:$H$763,"○")</f>
        <v>0</v>
      </c>
      <c r="W11" s="238">
        <f>SUMIFS(作業日報!$B$786:$B$806,作業日報!$A$786:$A$806,$A11,作業日報!$D$786:$D$806,"○")+SUMIFS(作業日報!$F$786:$F$806,作業日報!$E$786:$E$806,$A11,作業日報!$H$786:$H$806,"○")</f>
        <v>0</v>
      </c>
      <c r="X11" s="238">
        <f>SUMIFS(作業日報!$B$829:$B$849,作業日報!$A$829:$A$849,$A11,作業日報!$D$829:$D$849,"○")+SUMIFS(作業日報!$F$829:$F$849,作業日報!$E$829:$E$849,$A11,作業日報!$H$829:$H$849,"○")</f>
        <v>0</v>
      </c>
      <c r="Y11" s="238">
        <f>SUMIFS(作業日報!$B$872:$B$892,作業日報!$A$872:$A$892,$A11,作業日報!$D$872:$D$892,"○")+SUMIFS(作業日報!$F$872:$F$892,作業日報!$E$872:$E$892,$A11,作業日報!$H$872:$H$892,"○")</f>
        <v>0</v>
      </c>
      <c r="Z11" s="238">
        <f>SUMIFS(作業日報!$B$915:$B$935,作業日報!$A$915:$A$935,$A11,作業日報!$D$915:$D$935,"○")+SUMIFS(作業日報!$F$915:$F$935,作業日報!$E$915:$E$935,$A11,作業日報!$H$915:$H$935,"○")</f>
        <v>0</v>
      </c>
      <c r="AA11" s="230">
        <f>SUMIFS(作業日報!$B$958:$B$978,作業日報!$A$958:$A$978,$A11,作業日報!$D$958:$D$978,"○")+SUMIFS(作業日報!$F$958:$F$978,作業日報!$E$958:$E$978,$A11,作業日報!$H$958:$H$978,"○")</f>
        <v>0</v>
      </c>
    </row>
    <row r="12" spans="1:27" x14ac:dyDescent="0.15">
      <c r="A12" s="168"/>
      <c r="B12" s="169"/>
      <c r="C12" s="170"/>
      <c r="D12" s="171">
        <f>SUMIFS(作業日報!B:B,作業日報!A:A,A12,作業日報!D:D,"○")+SUMIFS(作業日報!F:F,作業日報!E:E,A12,作業日報!H:H,"○")</f>
        <v>0</v>
      </c>
      <c r="E12" s="240">
        <f>SUMIFS(作業日報!$B$12:$B$32,作業日報!$A$12:$A$32,$A12,作業日報!$D$12:$D$32,"○")+SUMIFS(作業日報!$F$12:$F$32,作業日報!$E$12:$E$32,$A12,作業日報!$H$12:$H$32,"○")</f>
        <v>0</v>
      </c>
      <c r="F12" s="167">
        <f>SUMIFS(作業日報!$B$55:$B$75,作業日報!$A$55:$A$75,$A12,作業日報!$D$55:$D$75,"○")+SUMIFS(作業日報!$F$55:$F$75,作業日報!$E$55:$E$75,$A12,作業日報!$H$55:$H$75,"○")</f>
        <v>0</v>
      </c>
      <c r="G12" s="167">
        <f>SUMIFS(作業日報!$B$98:$B$118,作業日報!$A$98:$A$118,$A12,作業日報!$D$98:$D$118,"○")+SUMIFS(作業日報!$F$98:$F$118,作業日報!$E$98:$E$118,$A12,作業日報!$H$98:$H$118,"○")</f>
        <v>0</v>
      </c>
      <c r="H12" s="167">
        <f>SUMIFS(作業日報!$B$141:$B$161,作業日報!$A$141:$A$161,$A12,作業日報!$D$141:$D$161,"○")+SUMIFS(作業日報!$F$141:$F$161,作業日報!$E$141:$E$161,$A12,作業日報!$H$141:$H$161,"○")</f>
        <v>0</v>
      </c>
      <c r="I12" s="167">
        <f>SUMIFS(作業日報!$B$184:$B$204,作業日報!$A$184:$A$204,$A12,作業日報!$D$184:$D$204,"○")+SUMIFS(作業日報!$F$184:$F$204,作業日報!$E$184:$E$204,$A12,作業日報!$H$184:$H$204,"○")</f>
        <v>0</v>
      </c>
      <c r="J12" s="167">
        <f>SUMIFS(作業日報!$B$227:$B$247,作業日報!$A$227:$A$247,$A12,作業日報!$D$227:$D$247,"○")+SUMIFS(作業日報!$F$227:$F$247,作業日報!$E$227:$E$247,$A12,作業日報!$H$227:$H$247,"○")</f>
        <v>0</v>
      </c>
      <c r="K12" s="167">
        <f>SUMIFS(作業日報!$B$270:$B$290,作業日報!$A$270:$A$290,$A12,作業日報!$D$270:$D$290,"○")+SUMIFS(作業日報!$F$270:$F$290,作業日報!$E$270:$E$290,$A12,作業日報!$H$270:$H$290,"○")</f>
        <v>0</v>
      </c>
      <c r="L12" s="167">
        <f>SUMIFS(作業日報!$B$313:$B$333,作業日報!$A$313:$A$333,$A12,作業日報!$D$313:$D$333,"○")+SUMIFS(作業日報!$F$313:$F$333,作業日報!$E$313:$E$333,$A12,作業日報!$H$313:$H$333,"○")</f>
        <v>0</v>
      </c>
      <c r="M12" s="167">
        <f>SUMIFS(作業日報!$B$356:$B$376,作業日報!$A$356:$A$376,$A12,作業日報!$D$356:$D$376,"○")+SUMIFS(作業日報!$F$356:$F$376,作業日報!$E$356:$E$376,$A12,作業日報!$H$356:$H$376,"○")</f>
        <v>0</v>
      </c>
      <c r="N12" s="167">
        <f>SUMIFS(作業日報!$B$399:$B$419,作業日報!$A$399:$A$419,$A12,作業日報!$D$399:$D$419,"○")+SUMIFS(作業日報!$F$399:$F$419,作業日報!$E$399:$E$419,$A12,作業日報!$H$399:$H$419,"○")</f>
        <v>0</v>
      </c>
      <c r="O12" s="167">
        <f>SUMIFS(作業日報!$B$442:$B$462,作業日報!$A$442:$A$462,$A12,作業日報!$D$442:$D$462,"○")+SUMIFS(作業日報!$F$442:$F$462,作業日報!$E$442:$E$462,$A12,作業日報!$H$442:$H$462,"○")</f>
        <v>0</v>
      </c>
      <c r="P12" s="167">
        <f>SUMIFS(作業日報!$B$485:$B$505,作業日報!$A$485:$A$505,$A12,作業日報!$D$485:$D$505,"○")+SUMIFS(作業日報!$F$485:$F$505,作業日報!$E$485:$E$505,$A12,作業日報!$H$485:$H$505,"○")</f>
        <v>0</v>
      </c>
      <c r="Q12" s="167">
        <f>SUMIFS(作業日報!$B$528:$B$548,作業日報!$A$528:$A$548,$A12,作業日報!$D$528:$D$548,"○")+SUMIFS(作業日報!$F$528:$F$548,作業日報!$E$528:$E$548,$A12,作業日報!$H$528:$H$548,"○")</f>
        <v>0</v>
      </c>
      <c r="R12" s="167">
        <f>SUMIFS(作業日報!$B$571:$B$591,作業日報!$A$571:$A$591,$A12,作業日報!$D$571:$D$591,"○")+SUMIFS(作業日報!$F$571:$F$591,作業日報!$E$571:$E$591,$A12,作業日報!$H$571:$H$591,"○")</f>
        <v>0</v>
      </c>
      <c r="S12" s="230">
        <f>SUMIFS(作業日報!$B$614:$B$634,作業日報!$A$614:$A$634,$A12,作業日報!$D$614:$D$634,"○")+SUMIFS(作業日報!$F$614:$F$634,作業日報!$E$614:$E$634,$A12,作業日報!$H$614:$H$634,"○")</f>
        <v>0</v>
      </c>
      <c r="T12" s="237">
        <f>SUMIFS(作業日報!$B$657:$B$677,作業日報!$A$657:$A$677,$A12,作業日報!$D$657:$D$677,"○")+SUMIFS(作業日報!$F$657:$F$677,作業日報!$E$657:$E$677,$A12,作業日報!$H$657:$H$677,"○")</f>
        <v>0</v>
      </c>
      <c r="U12" s="238">
        <f>SUMIFS(作業日報!$B$700:$B$720,作業日報!$A$700:$A$720,$A12,作業日報!$D$700:$D$720,"○")+SUMIFS(作業日報!$F$700:$F$720,作業日報!$E$700:$E$720,$A12,作業日報!$H$700:$H$720,"○")</f>
        <v>0</v>
      </c>
      <c r="V12" s="238">
        <f>SUMIFS(作業日報!$B$743:$B$763,作業日報!$A$743:$A$763,$A12,作業日報!$D$743:$D$763,"○")+SUMIFS(作業日報!$F$743:$F$763,作業日報!$E$743:$E$763,$A12,作業日報!$H$743:$H$763,"○")</f>
        <v>0</v>
      </c>
      <c r="W12" s="238">
        <f>SUMIFS(作業日報!$B$786:$B$806,作業日報!$A$786:$A$806,$A12,作業日報!$D$786:$D$806,"○")+SUMIFS(作業日報!$F$786:$F$806,作業日報!$E$786:$E$806,$A12,作業日報!$H$786:$H$806,"○")</f>
        <v>0</v>
      </c>
      <c r="X12" s="238">
        <f>SUMIFS(作業日報!$B$829:$B$849,作業日報!$A$829:$A$849,$A12,作業日報!$D$829:$D$849,"○")+SUMIFS(作業日報!$F$829:$F$849,作業日報!$E$829:$E$849,$A12,作業日報!$H$829:$H$849,"○")</f>
        <v>0</v>
      </c>
      <c r="Y12" s="238">
        <f>SUMIFS(作業日報!$B$872:$B$892,作業日報!$A$872:$A$892,$A12,作業日報!$D$872:$D$892,"○")+SUMIFS(作業日報!$F$872:$F$892,作業日報!$E$872:$E$892,$A12,作業日報!$H$872:$H$892,"○")</f>
        <v>0</v>
      </c>
      <c r="Z12" s="238">
        <f>SUMIFS(作業日報!$B$915:$B$935,作業日報!$A$915:$A$935,$A12,作業日報!$D$915:$D$935,"○")+SUMIFS(作業日報!$F$915:$F$935,作業日報!$E$915:$E$935,$A12,作業日報!$H$915:$H$935,"○")</f>
        <v>0</v>
      </c>
      <c r="AA12" s="230">
        <f>SUMIFS(作業日報!$B$958:$B$978,作業日報!$A$958:$A$978,$A12,作業日報!$D$958:$D$978,"○")+SUMIFS(作業日報!$F$958:$F$978,作業日報!$E$958:$E$978,$A12,作業日報!$H$958:$H$978,"○")</f>
        <v>0</v>
      </c>
    </row>
    <row r="13" spans="1:27" x14ac:dyDescent="0.15">
      <c r="A13" s="163"/>
      <c r="B13" s="169"/>
      <c r="C13" s="170"/>
      <c r="D13" s="171">
        <f>SUMIFS(作業日報!B:B,作業日報!A:A,A13,作業日報!D:D,"○")+SUMIFS(作業日報!F:F,作業日報!E:E,A13,作業日報!H:H,"○")</f>
        <v>0</v>
      </c>
      <c r="E13" s="240">
        <f>SUMIFS(作業日報!$B$12:$B$32,作業日報!$A$12:$A$32,$A13,作業日報!$D$12:$D$32,"○")+SUMIFS(作業日報!$F$12:$F$32,作業日報!$E$12:$E$32,$A13,作業日報!$H$12:$H$32,"○")</f>
        <v>0</v>
      </c>
      <c r="F13" s="167">
        <f>SUMIFS(作業日報!$B$55:$B$75,作業日報!$A$55:$A$75,$A13,作業日報!$D$55:$D$75,"○")+SUMIFS(作業日報!$F$55:$F$75,作業日報!$E$55:$E$75,$A13,作業日報!$H$55:$H$75,"○")</f>
        <v>0</v>
      </c>
      <c r="G13" s="167">
        <f>SUMIFS(作業日報!$B$98:$B$118,作業日報!$A$98:$A$118,$A13,作業日報!$D$98:$D$118,"○")+SUMIFS(作業日報!$F$98:$F$118,作業日報!$E$98:$E$118,$A13,作業日報!$H$98:$H$118,"○")</f>
        <v>0</v>
      </c>
      <c r="H13" s="167">
        <f>SUMIFS(作業日報!$B$141:$B$161,作業日報!$A$141:$A$161,$A13,作業日報!$D$141:$D$161,"○")+SUMIFS(作業日報!$F$141:$F$161,作業日報!$E$141:$E$161,$A13,作業日報!$H$141:$H$161,"○")</f>
        <v>0</v>
      </c>
      <c r="I13" s="167">
        <f>SUMIFS(作業日報!$B$184:$B$204,作業日報!$A$184:$A$204,$A13,作業日報!$D$184:$D$204,"○")+SUMIFS(作業日報!$F$184:$F$204,作業日報!$E$184:$E$204,$A13,作業日報!$H$184:$H$204,"○")</f>
        <v>0</v>
      </c>
      <c r="J13" s="167">
        <f>SUMIFS(作業日報!$B$227:$B$247,作業日報!$A$227:$A$247,$A13,作業日報!$D$227:$D$247,"○")+SUMIFS(作業日報!$F$227:$F$247,作業日報!$E$227:$E$247,$A13,作業日報!$H$227:$H$247,"○")</f>
        <v>0</v>
      </c>
      <c r="K13" s="167">
        <f>SUMIFS(作業日報!$B$270:$B$290,作業日報!$A$270:$A$290,$A13,作業日報!$D$270:$D$290,"○")+SUMIFS(作業日報!$F$270:$F$290,作業日報!$E$270:$E$290,$A13,作業日報!$H$270:$H$290,"○")</f>
        <v>0</v>
      </c>
      <c r="L13" s="167">
        <f>SUMIFS(作業日報!$B$313:$B$333,作業日報!$A$313:$A$333,$A13,作業日報!$D$313:$D$333,"○")+SUMIFS(作業日報!$F$313:$F$333,作業日報!$E$313:$E$333,$A13,作業日報!$H$313:$H$333,"○")</f>
        <v>0</v>
      </c>
      <c r="M13" s="167">
        <f>SUMIFS(作業日報!$B$356:$B$376,作業日報!$A$356:$A$376,$A13,作業日報!$D$356:$D$376,"○")+SUMIFS(作業日報!$F$356:$F$376,作業日報!$E$356:$E$376,$A13,作業日報!$H$356:$H$376,"○")</f>
        <v>0</v>
      </c>
      <c r="N13" s="167">
        <f>SUMIFS(作業日報!$B$399:$B$419,作業日報!$A$399:$A$419,$A13,作業日報!$D$399:$D$419,"○")+SUMIFS(作業日報!$F$399:$F$419,作業日報!$E$399:$E$419,$A13,作業日報!$H$399:$H$419,"○")</f>
        <v>0</v>
      </c>
      <c r="O13" s="167">
        <f>SUMIFS(作業日報!$B$442:$B$462,作業日報!$A$442:$A$462,$A13,作業日報!$D$442:$D$462,"○")+SUMIFS(作業日報!$F$442:$F$462,作業日報!$E$442:$E$462,$A13,作業日報!$H$442:$H$462,"○")</f>
        <v>0</v>
      </c>
      <c r="P13" s="167">
        <f>SUMIFS(作業日報!$B$485:$B$505,作業日報!$A$485:$A$505,$A13,作業日報!$D$485:$D$505,"○")+SUMIFS(作業日報!$F$485:$F$505,作業日報!$E$485:$E$505,$A13,作業日報!$H$485:$H$505,"○")</f>
        <v>0</v>
      </c>
      <c r="Q13" s="167">
        <f>SUMIFS(作業日報!$B$528:$B$548,作業日報!$A$528:$A$548,$A13,作業日報!$D$528:$D$548,"○")+SUMIFS(作業日報!$F$528:$F$548,作業日報!$E$528:$E$548,$A13,作業日報!$H$528:$H$548,"○")</f>
        <v>0</v>
      </c>
      <c r="R13" s="167">
        <f>SUMIFS(作業日報!$B$571:$B$591,作業日報!$A$571:$A$591,$A13,作業日報!$D$571:$D$591,"○")+SUMIFS(作業日報!$F$571:$F$591,作業日報!$E$571:$E$591,$A13,作業日報!$H$571:$H$591,"○")</f>
        <v>0</v>
      </c>
      <c r="S13" s="230">
        <f>SUMIFS(作業日報!$B$614:$B$634,作業日報!$A$614:$A$634,$A13,作業日報!$D$614:$D$634,"○")+SUMIFS(作業日報!$F$614:$F$634,作業日報!$E$614:$E$634,$A13,作業日報!$H$614:$H$634,"○")</f>
        <v>0</v>
      </c>
      <c r="T13" s="237">
        <f>SUMIFS(作業日報!$B$657:$B$677,作業日報!$A$657:$A$677,$A13,作業日報!$D$657:$D$677,"○")+SUMIFS(作業日報!$F$657:$F$677,作業日報!$E$657:$E$677,$A13,作業日報!$H$657:$H$677,"○")</f>
        <v>0</v>
      </c>
      <c r="U13" s="238">
        <f>SUMIFS(作業日報!$B$700:$B$720,作業日報!$A$700:$A$720,$A13,作業日報!$D$700:$D$720,"○")+SUMIFS(作業日報!$F$700:$F$720,作業日報!$E$700:$E$720,$A13,作業日報!$H$700:$H$720,"○")</f>
        <v>0</v>
      </c>
      <c r="V13" s="238">
        <f>SUMIFS(作業日報!$B$743:$B$763,作業日報!$A$743:$A$763,$A13,作業日報!$D$743:$D$763,"○")+SUMIFS(作業日報!$F$743:$F$763,作業日報!$E$743:$E$763,$A13,作業日報!$H$743:$H$763,"○")</f>
        <v>0</v>
      </c>
      <c r="W13" s="238">
        <f>SUMIFS(作業日報!$B$786:$B$806,作業日報!$A$786:$A$806,$A13,作業日報!$D$786:$D$806,"○")+SUMIFS(作業日報!$F$786:$F$806,作業日報!$E$786:$E$806,$A13,作業日報!$H$786:$H$806,"○")</f>
        <v>0</v>
      </c>
      <c r="X13" s="238">
        <f>SUMIFS(作業日報!$B$829:$B$849,作業日報!$A$829:$A$849,$A13,作業日報!$D$829:$D$849,"○")+SUMIFS(作業日報!$F$829:$F$849,作業日報!$E$829:$E$849,$A13,作業日報!$H$829:$H$849,"○")</f>
        <v>0</v>
      </c>
      <c r="Y13" s="238">
        <f>SUMIFS(作業日報!$B$872:$B$892,作業日報!$A$872:$A$892,$A13,作業日報!$D$872:$D$892,"○")+SUMIFS(作業日報!$F$872:$F$892,作業日報!$E$872:$E$892,$A13,作業日報!$H$872:$H$892,"○")</f>
        <v>0</v>
      </c>
      <c r="Z13" s="238">
        <f>SUMIFS(作業日報!$B$915:$B$935,作業日報!$A$915:$A$935,$A13,作業日報!$D$915:$D$935,"○")+SUMIFS(作業日報!$F$915:$F$935,作業日報!$E$915:$E$935,$A13,作業日報!$H$915:$H$935,"○")</f>
        <v>0</v>
      </c>
      <c r="AA13" s="230">
        <f>SUMIFS(作業日報!$B$958:$B$978,作業日報!$A$958:$A$978,$A13,作業日報!$D$958:$D$978,"○")+SUMIFS(作業日報!$F$958:$F$978,作業日報!$E$958:$E$978,$A13,作業日報!$H$958:$H$978,"○")</f>
        <v>0</v>
      </c>
    </row>
    <row r="14" spans="1:27" x14ac:dyDescent="0.15">
      <c r="A14" s="168"/>
      <c r="B14" s="169"/>
      <c r="C14" s="170"/>
      <c r="D14" s="171">
        <f>SUMIFS(作業日報!B:B,作業日報!A:A,A14,作業日報!D:D,"○")+SUMIFS(作業日報!F:F,作業日報!E:E,A14,作業日報!H:H,"○")</f>
        <v>0</v>
      </c>
      <c r="E14" s="240">
        <f>SUMIFS(作業日報!$B$12:$B$32,作業日報!$A$12:$A$32,$A14,作業日報!$D$12:$D$32,"○")+SUMIFS(作業日報!$F$12:$F$32,作業日報!$E$12:$E$32,$A14,作業日報!$H$12:$H$32,"○")</f>
        <v>0</v>
      </c>
      <c r="F14" s="167">
        <f>SUMIFS(作業日報!$B$55:$B$75,作業日報!$A$55:$A$75,$A14,作業日報!$D$55:$D$75,"○")+SUMIFS(作業日報!$F$55:$F$75,作業日報!$E$55:$E$75,$A14,作業日報!$H$55:$H$75,"○")</f>
        <v>0</v>
      </c>
      <c r="G14" s="167">
        <f>SUMIFS(作業日報!$B$98:$B$118,作業日報!$A$98:$A$118,$A14,作業日報!$D$98:$D$118,"○")+SUMIFS(作業日報!$F$98:$F$118,作業日報!$E$98:$E$118,$A14,作業日報!$H$98:$H$118,"○")</f>
        <v>0</v>
      </c>
      <c r="H14" s="167">
        <f>SUMIFS(作業日報!$B$141:$B$161,作業日報!$A$141:$A$161,$A14,作業日報!$D$141:$D$161,"○")+SUMIFS(作業日報!$F$141:$F$161,作業日報!$E$141:$E$161,$A14,作業日報!$H$141:$H$161,"○")</f>
        <v>0</v>
      </c>
      <c r="I14" s="167">
        <f>SUMIFS(作業日報!$B$184:$B$204,作業日報!$A$184:$A$204,$A14,作業日報!$D$184:$D$204,"○")+SUMIFS(作業日報!$F$184:$F$204,作業日報!$E$184:$E$204,$A14,作業日報!$H$184:$H$204,"○")</f>
        <v>0</v>
      </c>
      <c r="J14" s="167">
        <f>SUMIFS(作業日報!$B$227:$B$247,作業日報!$A$227:$A$247,$A14,作業日報!$D$227:$D$247,"○")+SUMIFS(作業日報!$F$227:$F$247,作業日報!$E$227:$E$247,$A14,作業日報!$H$227:$H$247,"○")</f>
        <v>0</v>
      </c>
      <c r="K14" s="167">
        <f>SUMIFS(作業日報!$B$270:$B$290,作業日報!$A$270:$A$290,$A14,作業日報!$D$270:$D$290,"○")+SUMIFS(作業日報!$F$270:$F$290,作業日報!$E$270:$E$290,$A14,作業日報!$H$270:$H$290,"○")</f>
        <v>0</v>
      </c>
      <c r="L14" s="167">
        <f>SUMIFS(作業日報!$B$313:$B$333,作業日報!$A$313:$A$333,$A14,作業日報!$D$313:$D$333,"○")+SUMIFS(作業日報!$F$313:$F$333,作業日報!$E$313:$E$333,$A14,作業日報!$H$313:$H$333,"○")</f>
        <v>0</v>
      </c>
      <c r="M14" s="167">
        <f>SUMIFS(作業日報!$B$356:$B$376,作業日報!$A$356:$A$376,$A14,作業日報!$D$356:$D$376,"○")+SUMIFS(作業日報!$F$356:$F$376,作業日報!$E$356:$E$376,$A14,作業日報!$H$356:$H$376,"○")</f>
        <v>0</v>
      </c>
      <c r="N14" s="167">
        <f>SUMIFS(作業日報!$B$399:$B$419,作業日報!$A$399:$A$419,$A14,作業日報!$D$399:$D$419,"○")+SUMIFS(作業日報!$F$399:$F$419,作業日報!$E$399:$E$419,$A14,作業日報!$H$399:$H$419,"○")</f>
        <v>0</v>
      </c>
      <c r="O14" s="167">
        <f>SUMIFS(作業日報!$B$442:$B$462,作業日報!$A$442:$A$462,$A14,作業日報!$D$442:$D$462,"○")+SUMIFS(作業日報!$F$442:$F$462,作業日報!$E$442:$E$462,$A14,作業日報!$H$442:$H$462,"○")</f>
        <v>0</v>
      </c>
      <c r="P14" s="167">
        <f>SUMIFS(作業日報!$B$485:$B$505,作業日報!$A$485:$A$505,$A14,作業日報!$D$485:$D$505,"○")+SUMIFS(作業日報!$F$485:$F$505,作業日報!$E$485:$E$505,$A14,作業日報!$H$485:$H$505,"○")</f>
        <v>0</v>
      </c>
      <c r="Q14" s="167">
        <f>SUMIFS(作業日報!$B$528:$B$548,作業日報!$A$528:$A$548,$A14,作業日報!$D$528:$D$548,"○")+SUMIFS(作業日報!$F$528:$F$548,作業日報!$E$528:$E$548,$A14,作業日報!$H$528:$H$548,"○")</f>
        <v>0</v>
      </c>
      <c r="R14" s="167">
        <f>SUMIFS(作業日報!$B$571:$B$591,作業日報!$A$571:$A$591,$A14,作業日報!$D$571:$D$591,"○")+SUMIFS(作業日報!$F$571:$F$591,作業日報!$E$571:$E$591,$A14,作業日報!$H$571:$H$591,"○")</f>
        <v>0</v>
      </c>
      <c r="S14" s="230">
        <f>SUMIFS(作業日報!$B$614:$B$634,作業日報!$A$614:$A$634,$A14,作業日報!$D$614:$D$634,"○")+SUMIFS(作業日報!$F$614:$F$634,作業日報!$E$614:$E$634,$A14,作業日報!$H$614:$H$634,"○")</f>
        <v>0</v>
      </c>
      <c r="T14" s="237">
        <f>SUMIFS(作業日報!$B$657:$B$677,作業日報!$A$657:$A$677,$A14,作業日報!$D$657:$D$677,"○")+SUMIFS(作業日報!$F$657:$F$677,作業日報!$E$657:$E$677,$A14,作業日報!$H$657:$H$677,"○")</f>
        <v>0</v>
      </c>
      <c r="U14" s="238">
        <f>SUMIFS(作業日報!$B$700:$B$720,作業日報!$A$700:$A$720,$A14,作業日報!$D$700:$D$720,"○")+SUMIFS(作業日報!$F$700:$F$720,作業日報!$E$700:$E$720,$A14,作業日報!$H$700:$H$720,"○")</f>
        <v>0</v>
      </c>
      <c r="V14" s="238">
        <f>SUMIFS(作業日報!$B$743:$B$763,作業日報!$A$743:$A$763,$A14,作業日報!$D$743:$D$763,"○")+SUMIFS(作業日報!$F$743:$F$763,作業日報!$E$743:$E$763,$A14,作業日報!$H$743:$H$763,"○")</f>
        <v>0</v>
      </c>
      <c r="W14" s="238">
        <f>SUMIFS(作業日報!$B$786:$B$806,作業日報!$A$786:$A$806,$A14,作業日報!$D$786:$D$806,"○")+SUMIFS(作業日報!$F$786:$F$806,作業日報!$E$786:$E$806,$A14,作業日報!$H$786:$H$806,"○")</f>
        <v>0</v>
      </c>
      <c r="X14" s="238">
        <f>SUMIFS(作業日報!$B$829:$B$849,作業日報!$A$829:$A$849,$A14,作業日報!$D$829:$D$849,"○")+SUMIFS(作業日報!$F$829:$F$849,作業日報!$E$829:$E$849,$A14,作業日報!$H$829:$H$849,"○")</f>
        <v>0</v>
      </c>
      <c r="Y14" s="238">
        <f>SUMIFS(作業日報!$B$872:$B$892,作業日報!$A$872:$A$892,$A14,作業日報!$D$872:$D$892,"○")+SUMIFS(作業日報!$F$872:$F$892,作業日報!$E$872:$E$892,$A14,作業日報!$H$872:$H$892,"○")</f>
        <v>0</v>
      </c>
      <c r="Z14" s="238">
        <f>SUMIFS(作業日報!$B$915:$B$935,作業日報!$A$915:$A$935,$A14,作業日報!$D$915:$D$935,"○")+SUMIFS(作業日報!$F$915:$F$935,作業日報!$E$915:$E$935,$A14,作業日報!$H$915:$H$935,"○")</f>
        <v>0</v>
      </c>
      <c r="AA14" s="230">
        <f>SUMIFS(作業日報!$B$958:$B$978,作業日報!$A$958:$A$978,$A14,作業日報!$D$958:$D$978,"○")+SUMIFS(作業日報!$F$958:$F$978,作業日報!$E$958:$E$978,$A14,作業日報!$H$958:$H$978,"○")</f>
        <v>0</v>
      </c>
    </row>
    <row r="15" spans="1:27" x14ac:dyDescent="0.15">
      <c r="A15" s="163"/>
      <c r="B15" s="169"/>
      <c r="C15" s="170"/>
      <c r="D15" s="171">
        <f>SUMIFS(作業日報!B:B,作業日報!A:A,A15,作業日報!D:D,"○")+SUMIFS(作業日報!F:F,作業日報!E:E,A15,作業日報!H:H,"○")</f>
        <v>0</v>
      </c>
      <c r="E15" s="240">
        <f>SUMIFS(作業日報!$B$12:$B$32,作業日報!$A$12:$A$32,$A13,作業日報!$D$12:$D$32,"○")+SUMIFS(作業日報!$F$12:$F$32,作業日報!$E$12:$E$32,$A13,作業日報!$H$12:$H$32,"○")</f>
        <v>0</v>
      </c>
      <c r="F15" s="167">
        <f>SUMIFS(作業日報!$B$55:$B$75,作業日報!$A$55:$A$75,$A15,作業日報!$D$55:$D$75,"○")+SUMIFS(作業日報!$F$55:$F$75,作業日報!$E$55:$E$75,$A15,作業日報!$H$55:$H$75,"○")</f>
        <v>0</v>
      </c>
      <c r="G15" s="167">
        <f>SUMIFS(作業日報!$B$98:$B$118,作業日報!$A$98:$A$118,$A15,作業日報!$D$98:$D$118,"○")+SUMIFS(作業日報!$F$98:$F$118,作業日報!$E$98:$E$118,$A15,作業日報!$H$98:$H$118,"○")</f>
        <v>0</v>
      </c>
      <c r="H15" s="167">
        <f>SUMIFS(作業日報!$B$141:$B$161,作業日報!$A$141:$A$161,$A15,作業日報!$D$141:$D$161,"○")+SUMIFS(作業日報!$F$141:$F$161,作業日報!$E$141:$E$161,$A15,作業日報!$H$141:$H$161,"○")</f>
        <v>0</v>
      </c>
      <c r="I15" s="167">
        <f>SUMIFS(作業日報!$B$184:$B$204,作業日報!$A$184:$A$204,$A15,作業日報!$D$184:$D$204,"○")+SUMIFS(作業日報!$F$184:$F$204,作業日報!$E$184:$E$204,$A15,作業日報!$H$184:$H$204,"○")</f>
        <v>0</v>
      </c>
      <c r="J15" s="167">
        <f>SUMIFS(作業日報!$B$227:$B$247,作業日報!$A$227:$A$247,$A15,作業日報!$D$227:$D$247,"○")+SUMIFS(作業日報!$F$227:$F$247,作業日報!$E$227:$E$247,$A15,作業日報!$H$227:$H$247,"○")</f>
        <v>0</v>
      </c>
      <c r="K15" s="167">
        <f>SUMIFS(作業日報!$B$270:$B$290,作業日報!$A$270:$A$290,$A15,作業日報!$D$270:$D$290,"○")+SUMIFS(作業日報!$F$270:$F$290,作業日報!$E$270:$E$290,$A15,作業日報!$H$270:$H$290,"○")</f>
        <v>0</v>
      </c>
      <c r="L15" s="167">
        <f>SUMIFS(作業日報!$B$313:$B$333,作業日報!$A$313:$A$333,$A15,作業日報!$D$313:$D$333,"○")+SUMIFS(作業日報!$F$313:$F$333,作業日報!$E$313:$E$333,$A15,作業日報!$H$313:$H$333,"○")</f>
        <v>0</v>
      </c>
      <c r="M15" s="167">
        <f>SUMIFS(作業日報!$B$356:$B$376,作業日報!$A$356:$A$376,$A15,作業日報!$D$356:$D$376,"○")+SUMIFS(作業日報!$F$356:$F$376,作業日報!$E$356:$E$376,$A15,作業日報!$H$356:$H$376,"○")</f>
        <v>0</v>
      </c>
      <c r="N15" s="167">
        <f>SUMIFS(作業日報!$B$399:$B$419,作業日報!$A$399:$A$419,$A15,作業日報!$D$399:$D$419,"○")+SUMIFS(作業日報!$F$399:$F$419,作業日報!$E$399:$E$419,$A15,作業日報!$H$399:$H$419,"○")</f>
        <v>0</v>
      </c>
      <c r="O15" s="167">
        <f>SUMIFS(作業日報!$B$442:$B$462,作業日報!$A$442:$A$462,$A15,作業日報!$D$442:$D$462,"○")+SUMIFS(作業日報!$F$442:$F$462,作業日報!$E$442:$E$462,$A15,作業日報!$H$442:$H$462,"○")</f>
        <v>0</v>
      </c>
      <c r="P15" s="167">
        <f>SUMIFS(作業日報!$B$485:$B$505,作業日報!$A$485:$A$505,$A15,作業日報!$D$485:$D$505,"○")+SUMIFS(作業日報!$F$485:$F$505,作業日報!$E$485:$E$505,$A15,作業日報!$H$485:$H$505,"○")</f>
        <v>0</v>
      </c>
      <c r="Q15" s="167">
        <f>SUMIFS(作業日報!$B$528:$B$548,作業日報!$A$528:$A$548,$A15,作業日報!$D$528:$D$548,"○")+SUMIFS(作業日報!$F$528:$F$548,作業日報!$E$528:$E$548,$A15,作業日報!$H$528:$H$548,"○")</f>
        <v>0</v>
      </c>
      <c r="R15" s="167">
        <f>SUMIFS(作業日報!$B$571:$B$591,作業日報!$A$571:$A$591,$A15,作業日報!$D$571:$D$591,"○")+SUMIFS(作業日報!$F$571:$F$591,作業日報!$E$571:$E$591,$A15,作業日報!$H$571:$H$591,"○")</f>
        <v>0</v>
      </c>
      <c r="S15" s="230">
        <f>SUMIFS(作業日報!$B$614:$B$634,作業日報!$A$614:$A$634,$A15,作業日報!$D$614:$D$634,"○")+SUMIFS(作業日報!$F$614:$F$634,作業日報!$E$614:$E$634,$A15,作業日報!$H$614:$H$634,"○")</f>
        <v>0</v>
      </c>
      <c r="T15" s="237">
        <f>SUMIFS(作業日報!$B$657:$B$677,作業日報!$A$657:$A$677,$A15,作業日報!$D$657:$D$677,"○")+SUMIFS(作業日報!$F$657:$F$677,作業日報!$E$657:$E$677,$A15,作業日報!$H$657:$H$677,"○")</f>
        <v>0</v>
      </c>
      <c r="U15" s="238">
        <f>SUMIFS(作業日報!$B$700:$B$720,作業日報!$A$700:$A$720,$A15,作業日報!$D$700:$D$720,"○")+SUMIFS(作業日報!$F$700:$F$720,作業日報!$E$700:$E$720,$A15,作業日報!$H$700:$H$720,"○")</f>
        <v>0</v>
      </c>
      <c r="V15" s="238">
        <f>SUMIFS(作業日報!$B$743:$B$763,作業日報!$A$743:$A$763,$A15,作業日報!$D$743:$D$763,"○")+SUMIFS(作業日報!$F$743:$F$763,作業日報!$E$743:$E$763,$A15,作業日報!$H$743:$H$763,"○")</f>
        <v>0</v>
      </c>
      <c r="W15" s="238">
        <f>SUMIFS(作業日報!$B$786:$B$806,作業日報!$A$786:$A$806,$A15,作業日報!$D$786:$D$806,"○")+SUMIFS(作業日報!$F$786:$F$806,作業日報!$E$786:$E$806,$A15,作業日報!$H$786:$H$806,"○")</f>
        <v>0</v>
      </c>
      <c r="X15" s="238">
        <f>SUMIFS(作業日報!$B$829:$B$849,作業日報!$A$829:$A$849,$A15,作業日報!$D$829:$D$849,"○")+SUMIFS(作業日報!$F$829:$F$849,作業日報!$E$829:$E$849,$A15,作業日報!$H$829:$H$849,"○")</f>
        <v>0</v>
      </c>
      <c r="Y15" s="238">
        <f>SUMIFS(作業日報!$B$872:$B$892,作業日報!$A$872:$A$892,$A15,作業日報!$D$872:$D$892,"○")+SUMIFS(作業日報!$F$872:$F$892,作業日報!$E$872:$E$892,$A15,作業日報!$H$872:$H$892,"○")</f>
        <v>0</v>
      </c>
      <c r="Z15" s="238">
        <f>SUMIFS(作業日報!$B$915:$B$935,作業日報!$A$915:$A$935,$A15,作業日報!$D$915:$D$935,"○")+SUMIFS(作業日報!$F$915:$F$935,作業日報!$E$915:$E$935,$A15,作業日報!$H$915:$H$935,"○")</f>
        <v>0</v>
      </c>
      <c r="AA15" s="230">
        <f>SUMIFS(作業日報!$B$958:$B$978,作業日報!$A$958:$A$978,$A15,作業日報!$D$958:$D$978,"○")+SUMIFS(作業日報!$F$958:$F$978,作業日報!$E$958:$E$978,$A15,作業日報!$H$958:$H$978,"○")</f>
        <v>0</v>
      </c>
    </row>
    <row r="16" spans="1:27" x14ac:dyDescent="0.15">
      <c r="A16" s="168"/>
      <c r="B16" s="169"/>
      <c r="C16" s="170"/>
      <c r="D16" s="171">
        <f>SUMIFS(作業日報!B:B,作業日報!A:A,A16,作業日報!D:D,"○")+SUMIFS(作業日報!F:F,作業日報!E:E,A16,作業日報!H:H,"○")</f>
        <v>0</v>
      </c>
      <c r="E16" s="240">
        <f>SUMIFS(作業日報!$B$12:$B$32,作業日報!$A$12:$A$32,$A16,作業日報!$D$12:$D$32,"○")+SUMIFS(作業日報!$F$12:$F$32,作業日報!$E$12:$E$32,$A16,作業日報!$H$12:$H$32,"○")</f>
        <v>0</v>
      </c>
      <c r="F16" s="167">
        <f>SUMIFS(作業日報!$B$55:$B$75,作業日報!$A$55:$A$75,$A16,作業日報!$D$55:$D$75,"○")+SUMIFS(作業日報!$F$55:$F$75,作業日報!$E$55:$E$75,$A16,作業日報!$H$55:$H$75,"○")</f>
        <v>0</v>
      </c>
      <c r="G16" s="167">
        <f>SUMIFS(作業日報!$B$98:$B$118,作業日報!$A$98:$A$118,$A16,作業日報!$D$98:$D$118,"○")+SUMIFS(作業日報!$F$98:$F$118,作業日報!$E$98:$E$118,$A16,作業日報!$H$98:$H$118,"○")</f>
        <v>0</v>
      </c>
      <c r="H16" s="167">
        <f>SUMIFS(作業日報!$B$141:$B$161,作業日報!$A$141:$A$161,$A16,作業日報!$D$141:$D$161,"○")+SUMIFS(作業日報!$F$141:$F$161,作業日報!$E$141:$E$161,$A16,作業日報!$H$141:$H$161,"○")</f>
        <v>0</v>
      </c>
      <c r="I16" s="167">
        <f>SUMIFS(作業日報!$B$184:$B$204,作業日報!$A$184:$A$204,$A16,作業日報!$D$184:$D$204,"○")+SUMIFS(作業日報!$F$184:$F$204,作業日報!$E$184:$E$204,$A16,作業日報!$H$184:$H$204,"○")</f>
        <v>0</v>
      </c>
      <c r="J16" s="167">
        <f>SUMIFS(作業日報!$B$227:$B$247,作業日報!$A$227:$A$247,$A16,作業日報!$D$227:$D$247,"○")+SUMIFS(作業日報!$F$227:$F$247,作業日報!$E$227:$E$247,$A16,作業日報!$H$227:$H$247,"○")</f>
        <v>0</v>
      </c>
      <c r="K16" s="167">
        <f>SUMIFS(作業日報!$B$270:$B$290,作業日報!$A$270:$A$290,$A16,作業日報!$D$270:$D$290,"○")+SUMIFS(作業日報!$F$270:$F$290,作業日報!$E$270:$E$290,$A16,作業日報!$H$270:$H$290,"○")</f>
        <v>0</v>
      </c>
      <c r="L16" s="167">
        <f>SUMIFS(作業日報!$B$313:$B$333,作業日報!$A$313:$A$333,$A16,作業日報!$D$313:$D$333,"○")+SUMIFS(作業日報!$F$313:$F$333,作業日報!$E$313:$E$333,$A16,作業日報!$H$313:$H$333,"○")</f>
        <v>0</v>
      </c>
      <c r="M16" s="167">
        <f>SUMIFS(作業日報!$B$356:$B$376,作業日報!$A$356:$A$376,$A16,作業日報!$D$356:$D$376,"○")+SUMIFS(作業日報!$F$356:$F$376,作業日報!$E$356:$E$376,$A16,作業日報!$H$356:$H$376,"○")</f>
        <v>0</v>
      </c>
      <c r="N16" s="167">
        <f>SUMIFS(作業日報!$B$399:$B$419,作業日報!$A$399:$A$419,$A16,作業日報!$D$399:$D$419,"○")+SUMIFS(作業日報!$F$399:$F$419,作業日報!$E$399:$E$419,$A16,作業日報!$H$399:$H$419,"○")</f>
        <v>0</v>
      </c>
      <c r="O16" s="167">
        <f>SUMIFS(作業日報!$B$442:$B$462,作業日報!$A$442:$A$462,$A16,作業日報!$D$442:$D$462,"○")+SUMIFS(作業日報!$F$442:$F$462,作業日報!$E$442:$E$462,$A16,作業日報!$H$442:$H$462,"○")</f>
        <v>0</v>
      </c>
      <c r="P16" s="167">
        <f>SUMIFS(作業日報!$B$485:$B$505,作業日報!$A$485:$A$505,$A16,作業日報!$D$485:$D$505,"○")+SUMIFS(作業日報!$F$485:$F$505,作業日報!$E$485:$E$505,$A16,作業日報!$H$485:$H$505,"○")</f>
        <v>0</v>
      </c>
      <c r="Q16" s="167">
        <f>SUMIFS(作業日報!$B$528:$B$548,作業日報!$A$528:$A$548,$A16,作業日報!$D$528:$D$548,"○")+SUMIFS(作業日報!$F$528:$F$548,作業日報!$E$528:$E$548,$A16,作業日報!$H$528:$H$548,"○")</f>
        <v>0</v>
      </c>
      <c r="R16" s="167">
        <f>SUMIFS(作業日報!$B$571:$B$591,作業日報!$A$571:$A$591,$A16,作業日報!$D$571:$D$591,"○")+SUMIFS(作業日報!$F$571:$F$591,作業日報!$E$571:$E$591,$A16,作業日報!$H$571:$H$591,"○")</f>
        <v>0</v>
      </c>
      <c r="S16" s="230">
        <f>SUMIFS(作業日報!$B$614:$B$634,作業日報!$A$614:$A$634,$A16,作業日報!$D$614:$D$634,"○")+SUMIFS(作業日報!$F$614:$F$634,作業日報!$E$614:$E$634,$A16,作業日報!$H$614:$H$634,"○")</f>
        <v>0</v>
      </c>
      <c r="T16" s="237">
        <f>SUMIFS(作業日報!$B$657:$B$677,作業日報!$A$657:$A$677,$A16,作業日報!$D$657:$D$677,"○")+SUMIFS(作業日報!$F$657:$F$677,作業日報!$E$657:$E$677,$A16,作業日報!$H$657:$H$677,"○")</f>
        <v>0</v>
      </c>
      <c r="U16" s="238">
        <f>SUMIFS(作業日報!$B$700:$B$720,作業日報!$A$700:$A$720,$A16,作業日報!$D$700:$D$720,"○")+SUMIFS(作業日報!$F$700:$F$720,作業日報!$E$700:$E$720,$A16,作業日報!$H$700:$H$720,"○")</f>
        <v>0</v>
      </c>
      <c r="V16" s="238">
        <f>SUMIFS(作業日報!$B$743:$B$763,作業日報!$A$743:$A$763,$A16,作業日報!$D$743:$D$763,"○")+SUMIFS(作業日報!$F$743:$F$763,作業日報!$E$743:$E$763,$A16,作業日報!$H$743:$H$763,"○")</f>
        <v>0</v>
      </c>
      <c r="W16" s="238">
        <f>SUMIFS(作業日報!$B$786:$B$806,作業日報!$A$786:$A$806,$A16,作業日報!$D$786:$D$806,"○")+SUMIFS(作業日報!$F$786:$F$806,作業日報!$E$786:$E$806,$A16,作業日報!$H$786:$H$806,"○")</f>
        <v>0</v>
      </c>
      <c r="X16" s="238">
        <f>SUMIFS(作業日報!$B$829:$B$849,作業日報!$A$829:$A$849,$A16,作業日報!$D$829:$D$849,"○")+SUMIFS(作業日報!$F$829:$F$849,作業日報!$E$829:$E$849,$A16,作業日報!$H$829:$H$849,"○")</f>
        <v>0</v>
      </c>
      <c r="Y16" s="238">
        <f>SUMIFS(作業日報!$B$872:$B$892,作業日報!$A$872:$A$892,$A16,作業日報!$D$872:$D$892,"○")+SUMIFS(作業日報!$F$872:$F$892,作業日報!$E$872:$E$892,$A16,作業日報!$H$872:$H$892,"○")</f>
        <v>0</v>
      </c>
      <c r="Z16" s="238">
        <f>SUMIFS(作業日報!$B$915:$B$935,作業日報!$A$915:$A$935,$A16,作業日報!$D$915:$D$935,"○")+SUMIFS(作業日報!$F$915:$F$935,作業日報!$E$915:$E$935,$A16,作業日報!$H$915:$H$935,"○")</f>
        <v>0</v>
      </c>
      <c r="AA16" s="230">
        <f>SUMIFS(作業日報!$B$958:$B$978,作業日報!$A$958:$A$978,$A16,作業日報!$D$958:$D$978,"○")+SUMIFS(作業日報!$F$958:$F$978,作業日報!$E$958:$E$978,$A16,作業日報!$H$958:$H$978,"○")</f>
        <v>0</v>
      </c>
    </row>
    <row r="17" spans="1:27" x14ac:dyDescent="0.15">
      <c r="A17" s="163"/>
      <c r="B17" s="169"/>
      <c r="C17" s="170"/>
      <c r="D17" s="171">
        <f>SUMIFS(作業日報!B:B,作業日報!A:A,A17,作業日報!D:D,"○")+SUMIFS(作業日報!F:F,作業日報!E:E,A17,作業日報!H:H,"○")</f>
        <v>0</v>
      </c>
      <c r="E17" s="240">
        <f>SUMIFS(作業日報!$B$12:$B$32,作業日報!$A$12:$A$32,$A17,作業日報!$D$12:$D$32,"○")+SUMIFS(作業日報!$F$12:$F$32,作業日報!$E$12:$E$32,$A17,作業日報!$H$12:$H$32,"○")</f>
        <v>0</v>
      </c>
      <c r="F17" s="167">
        <f>SUMIFS(作業日報!$B$55:$B$75,作業日報!$A$55:$A$75,$A17,作業日報!$D$55:$D$75,"○")+SUMIFS(作業日報!$F$55:$F$75,作業日報!$E$55:$E$75,$A17,作業日報!$H$55:$H$75,"○")</f>
        <v>0</v>
      </c>
      <c r="G17" s="167">
        <f>SUMIFS(作業日報!$B$98:$B$118,作業日報!$A$98:$A$118,$A17,作業日報!$D$98:$D$118,"○")+SUMIFS(作業日報!$F$98:$F$118,作業日報!$E$98:$E$118,$A17,作業日報!$H$98:$H$118,"○")</f>
        <v>0</v>
      </c>
      <c r="H17" s="167">
        <f>SUMIFS(作業日報!$B$141:$B$161,作業日報!$A$141:$A$161,$A17,作業日報!$D$141:$D$161,"○")+SUMIFS(作業日報!$F$141:$F$161,作業日報!$E$141:$E$161,$A17,作業日報!$H$141:$H$161,"○")</f>
        <v>0</v>
      </c>
      <c r="I17" s="167">
        <f>SUMIFS(作業日報!$B$184:$B$204,作業日報!$A$184:$A$204,$A17,作業日報!$D$184:$D$204,"○")+SUMIFS(作業日報!$F$184:$F$204,作業日報!$E$184:$E$204,$A17,作業日報!$H$184:$H$204,"○")</f>
        <v>0</v>
      </c>
      <c r="J17" s="167">
        <f>SUMIFS(作業日報!$B$227:$B$247,作業日報!$A$227:$A$247,$A17,作業日報!$D$227:$D$247,"○")+SUMIFS(作業日報!$F$227:$F$247,作業日報!$E$227:$E$247,$A17,作業日報!$H$227:$H$247,"○")</f>
        <v>0</v>
      </c>
      <c r="K17" s="167">
        <f>SUMIFS(作業日報!$B$270:$B$290,作業日報!$A$270:$A$290,$A17,作業日報!$D$270:$D$290,"○")+SUMIFS(作業日報!$F$270:$F$290,作業日報!$E$270:$E$290,$A17,作業日報!$H$270:$H$290,"○")</f>
        <v>0</v>
      </c>
      <c r="L17" s="167">
        <f>SUMIFS(作業日報!$B$313:$B$333,作業日報!$A$313:$A$333,$A17,作業日報!$D$313:$D$333,"○")+SUMIFS(作業日報!$F$313:$F$333,作業日報!$E$313:$E$333,$A17,作業日報!$H$313:$H$333,"○")</f>
        <v>0</v>
      </c>
      <c r="M17" s="167">
        <f>SUMIFS(作業日報!$B$356:$B$376,作業日報!$A$356:$A$376,$A17,作業日報!$D$356:$D$376,"○")+SUMIFS(作業日報!$F$356:$F$376,作業日報!$E$356:$E$376,$A17,作業日報!$H$356:$H$376,"○")</f>
        <v>0</v>
      </c>
      <c r="N17" s="167">
        <f>SUMIFS(作業日報!$B$399:$B$419,作業日報!$A$399:$A$419,$A17,作業日報!$D$399:$D$419,"○")+SUMIFS(作業日報!$F$399:$F$419,作業日報!$E$399:$E$419,$A17,作業日報!$H$399:$H$419,"○")</f>
        <v>0</v>
      </c>
      <c r="O17" s="167">
        <f>SUMIFS(作業日報!$B$442:$B$462,作業日報!$A$442:$A$462,$A17,作業日報!$D$442:$D$462,"○")+SUMIFS(作業日報!$F$442:$F$462,作業日報!$E$442:$E$462,$A17,作業日報!$H$442:$H$462,"○")</f>
        <v>0</v>
      </c>
      <c r="P17" s="167">
        <f>SUMIFS(作業日報!$B$485:$B$505,作業日報!$A$485:$A$505,$A17,作業日報!$D$485:$D$505,"○")+SUMIFS(作業日報!$F$485:$F$505,作業日報!$E$485:$E$505,$A17,作業日報!$H$485:$H$505,"○")</f>
        <v>0</v>
      </c>
      <c r="Q17" s="167">
        <f>SUMIFS(作業日報!$B$528:$B$548,作業日報!$A$528:$A$548,$A17,作業日報!$D$528:$D$548,"○")+SUMIFS(作業日報!$F$528:$F$548,作業日報!$E$528:$E$548,$A17,作業日報!$H$528:$H$548,"○")</f>
        <v>0</v>
      </c>
      <c r="R17" s="167">
        <f>SUMIFS(作業日報!$B$571:$B$591,作業日報!$A$571:$A$591,$A17,作業日報!$D$571:$D$591,"○")+SUMIFS(作業日報!$F$571:$F$591,作業日報!$E$571:$E$591,$A17,作業日報!$H$571:$H$591,"○")</f>
        <v>0</v>
      </c>
      <c r="S17" s="230">
        <f>SUMIFS(作業日報!$B$614:$B$634,作業日報!$A$614:$A$634,$A17,作業日報!$D$614:$D$634,"○")+SUMIFS(作業日報!$F$614:$F$634,作業日報!$E$614:$E$634,$A17,作業日報!$H$614:$H$634,"○")</f>
        <v>0</v>
      </c>
      <c r="T17" s="237">
        <f>SUMIFS(作業日報!$B$657:$B$677,作業日報!$A$657:$A$677,$A17,作業日報!$D$657:$D$677,"○")+SUMIFS(作業日報!$F$657:$F$677,作業日報!$E$657:$E$677,$A17,作業日報!$H$657:$H$677,"○")</f>
        <v>0</v>
      </c>
      <c r="U17" s="238">
        <f>SUMIFS(作業日報!$B$700:$B$720,作業日報!$A$700:$A$720,$A17,作業日報!$D$700:$D$720,"○")+SUMIFS(作業日報!$F$700:$F$720,作業日報!$E$700:$E$720,$A17,作業日報!$H$700:$H$720,"○")</f>
        <v>0</v>
      </c>
      <c r="V17" s="238">
        <f>SUMIFS(作業日報!$B$743:$B$763,作業日報!$A$743:$A$763,$A17,作業日報!$D$743:$D$763,"○")+SUMIFS(作業日報!$F$743:$F$763,作業日報!$E$743:$E$763,$A17,作業日報!$H$743:$H$763,"○")</f>
        <v>0</v>
      </c>
      <c r="W17" s="238">
        <f>SUMIFS(作業日報!$B$786:$B$806,作業日報!$A$786:$A$806,$A17,作業日報!$D$786:$D$806,"○")+SUMIFS(作業日報!$F$786:$F$806,作業日報!$E$786:$E$806,$A17,作業日報!$H$786:$H$806,"○")</f>
        <v>0</v>
      </c>
      <c r="X17" s="238">
        <f>SUMIFS(作業日報!$B$829:$B$849,作業日報!$A$829:$A$849,$A17,作業日報!$D$829:$D$849,"○")+SUMIFS(作業日報!$F$829:$F$849,作業日報!$E$829:$E$849,$A17,作業日報!$H$829:$H$849,"○")</f>
        <v>0</v>
      </c>
      <c r="Y17" s="238">
        <f>SUMIFS(作業日報!$B$872:$B$892,作業日報!$A$872:$A$892,$A17,作業日報!$D$872:$D$892,"○")+SUMIFS(作業日報!$F$872:$F$892,作業日報!$E$872:$E$892,$A17,作業日報!$H$872:$H$892,"○")</f>
        <v>0</v>
      </c>
      <c r="Z17" s="238">
        <f>SUMIFS(作業日報!$B$915:$B$935,作業日報!$A$915:$A$935,$A17,作業日報!$D$915:$D$935,"○")+SUMIFS(作業日報!$F$915:$F$935,作業日報!$E$915:$E$935,$A17,作業日報!$H$915:$H$935,"○")</f>
        <v>0</v>
      </c>
      <c r="AA17" s="230">
        <f>SUMIFS(作業日報!$B$958:$B$978,作業日報!$A$958:$A$978,$A17,作業日報!$D$958:$D$978,"○")+SUMIFS(作業日報!$F$958:$F$978,作業日報!$E$958:$E$978,$A17,作業日報!$H$958:$H$978,"○")</f>
        <v>0</v>
      </c>
    </row>
    <row r="18" spans="1:27" x14ac:dyDescent="0.15">
      <c r="A18" s="168"/>
      <c r="B18" s="169"/>
      <c r="C18" s="170"/>
      <c r="D18" s="171">
        <f>SUMIFS(作業日報!B:B,作業日報!A:A,A18,作業日報!D:D,"○")+SUMIFS(作業日報!F:F,作業日報!E:E,A18,作業日報!H:H,"○")</f>
        <v>0</v>
      </c>
      <c r="E18" s="240">
        <f>SUMIFS(作業日報!$B$12:$B$32,作業日報!$A$12:$A$32,$A18,作業日報!$D$12:$D$32,"○")+SUMIFS(作業日報!$F$12:$F$32,作業日報!$E$12:$E$32,$A18,作業日報!$H$12:$H$32,"○")</f>
        <v>0</v>
      </c>
      <c r="F18" s="167">
        <f>SUMIFS(作業日報!$B$55:$B$75,作業日報!$A$55:$A$75,$A18,作業日報!$D$55:$D$75,"○")+SUMIFS(作業日報!$F$55:$F$75,作業日報!$E$55:$E$75,$A18,作業日報!$H$55:$H$75,"○")</f>
        <v>0</v>
      </c>
      <c r="G18" s="167">
        <f>SUMIFS(作業日報!$B$98:$B$118,作業日報!$A$98:$A$118,$A18,作業日報!$D$98:$D$118,"○")+SUMIFS(作業日報!$F$98:$F$118,作業日報!$E$98:$E$118,$A18,作業日報!$H$98:$H$118,"○")</f>
        <v>0</v>
      </c>
      <c r="H18" s="167">
        <f>SUMIFS(作業日報!$B$141:$B$161,作業日報!$A$141:$A$161,$A18,作業日報!$D$141:$D$161,"○")+SUMIFS(作業日報!$F$141:$F$161,作業日報!$E$141:$E$161,$A18,作業日報!$H$141:$H$161,"○")</f>
        <v>0</v>
      </c>
      <c r="I18" s="167">
        <f>SUMIFS(作業日報!$B$184:$B$204,作業日報!$A$184:$A$204,$A18,作業日報!$D$184:$D$204,"○")+SUMIFS(作業日報!$F$184:$F$204,作業日報!$E$184:$E$204,$A18,作業日報!$H$184:$H$204,"○")</f>
        <v>0</v>
      </c>
      <c r="J18" s="167">
        <f>SUMIFS(作業日報!$B$227:$B$247,作業日報!$A$227:$A$247,$A18,作業日報!$D$227:$D$247,"○")+SUMIFS(作業日報!$F$227:$F$247,作業日報!$E$227:$E$247,$A18,作業日報!$H$227:$H$247,"○")</f>
        <v>0</v>
      </c>
      <c r="K18" s="167">
        <f>SUMIFS(作業日報!$B$270:$B$290,作業日報!$A$270:$A$290,$A18,作業日報!$D$270:$D$290,"○")+SUMIFS(作業日報!$F$270:$F$290,作業日報!$E$270:$E$290,$A18,作業日報!$H$270:$H$290,"○")</f>
        <v>0</v>
      </c>
      <c r="L18" s="167">
        <f>SUMIFS(作業日報!$B$313:$B$333,作業日報!$A$313:$A$333,$A18,作業日報!$D$313:$D$333,"○")+SUMIFS(作業日報!$F$313:$F$333,作業日報!$E$313:$E$333,$A18,作業日報!$H$313:$H$333,"○")</f>
        <v>0</v>
      </c>
      <c r="M18" s="167">
        <f>SUMIFS(作業日報!$B$356:$B$376,作業日報!$A$356:$A$376,$A18,作業日報!$D$356:$D$376,"○")+SUMIFS(作業日報!$F$356:$F$376,作業日報!$E$356:$E$376,$A18,作業日報!$H$356:$H$376,"○")</f>
        <v>0</v>
      </c>
      <c r="N18" s="167">
        <f>SUMIFS(作業日報!$B$399:$B$419,作業日報!$A$399:$A$419,$A18,作業日報!$D$399:$D$419,"○")+SUMIFS(作業日報!$F$399:$F$419,作業日報!$E$399:$E$419,$A18,作業日報!$H$399:$H$419,"○")</f>
        <v>0</v>
      </c>
      <c r="O18" s="167">
        <f>SUMIFS(作業日報!$B$442:$B$462,作業日報!$A$442:$A$462,$A18,作業日報!$D$442:$D$462,"○")+SUMIFS(作業日報!$F$442:$F$462,作業日報!$E$442:$E$462,$A18,作業日報!$H$442:$H$462,"○")</f>
        <v>0</v>
      </c>
      <c r="P18" s="167">
        <f>SUMIFS(作業日報!$B$485:$B$505,作業日報!$A$485:$A$505,$A18,作業日報!$D$485:$D$505,"○")+SUMIFS(作業日報!$F$485:$F$505,作業日報!$E$485:$E$505,$A18,作業日報!$H$485:$H$505,"○")</f>
        <v>0</v>
      </c>
      <c r="Q18" s="167">
        <f>SUMIFS(作業日報!$B$528:$B$548,作業日報!$A$528:$A$548,$A18,作業日報!$D$528:$D$548,"○")+SUMIFS(作業日報!$F$528:$F$548,作業日報!$E$528:$E$548,$A18,作業日報!$H$528:$H$548,"○")</f>
        <v>0</v>
      </c>
      <c r="R18" s="167">
        <f>SUMIFS(作業日報!$B$571:$B$591,作業日報!$A$571:$A$591,$A18,作業日報!$D$571:$D$591,"○")+SUMIFS(作業日報!$F$571:$F$591,作業日報!$E$571:$E$591,$A18,作業日報!$H$571:$H$591,"○")</f>
        <v>0</v>
      </c>
      <c r="S18" s="230">
        <f>SUMIFS(作業日報!$B$614:$B$634,作業日報!$A$614:$A$634,$A18,作業日報!$D$614:$D$634,"○")+SUMIFS(作業日報!$F$614:$F$634,作業日報!$E$614:$E$634,$A18,作業日報!$H$614:$H$634,"○")</f>
        <v>0</v>
      </c>
      <c r="T18" s="237">
        <f>SUMIFS(作業日報!$B$657:$B$677,作業日報!$A$657:$A$677,$A18,作業日報!$D$657:$D$677,"○")+SUMIFS(作業日報!$F$657:$F$677,作業日報!$E$657:$E$677,$A18,作業日報!$H$657:$H$677,"○")</f>
        <v>0</v>
      </c>
      <c r="U18" s="238">
        <f>SUMIFS(作業日報!$B$700:$B$720,作業日報!$A$700:$A$720,$A18,作業日報!$D$700:$D$720,"○")+SUMIFS(作業日報!$F$700:$F$720,作業日報!$E$700:$E$720,$A18,作業日報!$H$700:$H$720,"○")</f>
        <v>0</v>
      </c>
      <c r="V18" s="238">
        <f>SUMIFS(作業日報!$B$743:$B$763,作業日報!$A$743:$A$763,$A18,作業日報!$D$743:$D$763,"○")+SUMIFS(作業日報!$F$743:$F$763,作業日報!$E$743:$E$763,$A18,作業日報!$H$743:$H$763,"○")</f>
        <v>0</v>
      </c>
      <c r="W18" s="238">
        <f>SUMIFS(作業日報!$B$786:$B$806,作業日報!$A$786:$A$806,$A18,作業日報!$D$786:$D$806,"○")+SUMIFS(作業日報!$F$786:$F$806,作業日報!$E$786:$E$806,$A18,作業日報!$H$786:$H$806,"○")</f>
        <v>0</v>
      </c>
      <c r="X18" s="238">
        <f>SUMIFS(作業日報!$B$829:$B$849,作業日報!$A$829:$A$849,$A18,作業日報!$D$829:$D$849,"○")+SUMIFS(作業日報!$F$829:$F$849,作業日報!$E$829:$E$849,$A18,作業日報!$H$829:$H$849,"○")</f>
        <v>0</v>
      </c>
      <c r="Y18" s="238">
        <f>SUMIFS(作業日報!$B$872:$B$892,作業日報!$A$872:$A$892,$A18,作業日報!$D$872:$D$892,"○")+SUMIFS(作業日報!$F$872:$F$892,作業日報!$E$872:$E$892,$A18,作業日報!$H$872:$H$892,"○")</f>
        <v>0</v>
      </c>
      <c r="Z18" s="238">
        <f>SUMIFS(作業日報!$B$915:$B$935,作業日報!$A$915:$A$935,$A18,作業日報!$D$915:$D$935,"○")+SUMIFS(作業日報!$F$915:$F$935,作業日報!$E$915:$E$935,$A18,作業日報!$H$915:$H$935,"○")</f>
        <v>0</v>
      </c>
      <c r="AA18" s="230">
        <f>SUMIFS(作業日報!$B$958:$B$978,作業日報!$A$958:$A$978,$A18,作業日報!$D$958:$D$978,"○")+SUMIFS(作業日報!$F$958:$F$978,作業日報!$E$958:$E$978,$A18,作業日報!$H$958:$H$978,"○")</f>
        <v>0</v>
      </c>
    </row>
    <row r="19" spans="1:27" x14ac:dyDescent="0.15">
      <c r="A19" s="163"/>
      <c r="B19" s="169"/>
      <c r="C19" s="170"/>
      <c r="D19" s="171">
        <f>SUMIFS(作業日報!B:B,作業日報!A:A,A19,作業日報!D:D,"○")+SUMIFS(作業日報!F:F,作業日報!E:E,A19,作業日報!H:H,"○")</f>
        <v>0</v>
      </c>
      <c r="E19" s="240">
        <f>SUMIFS(作業日報!$B$12:$B$32,作業日報!$A$12:$A$32,$A19,作業日報!$D$12:$D$32,"○")+SUMIFS(作業日報!$F$12:$F$32,作業日報!$E$12:$E$32,$A19,作業日報!$H$12:$H$32,"○")</f>
        <v>0</v>
      </c>
      <c r="F19" s="167">
        <f>SUMIFS(作業日報!$B$55:$B$75,作業日報!$A$55:$A$75,$A19,作業日報!$D$55:$D$75,"○")+SUMIFS(作業日報!$F$55:$F$75,作業日報!$E$55:$E$75,$A19,作業日報!$H$55:$H$75,"○")</f>
        <v>0</v>
      </c>
      <c r="G19" s="167">
        <f>SUMIFS(作業日報!$B$98:$B$118,作業日報!$A$98:$A$118,$A19,作業日報!$D$98:$D$118,"○")+SUMIFS(作業日報!$F$98:$F$118,作業日報!$E$98:$E$118,$A19,作業日報!$H$98:$H$118,"○")</f>
        <v>0</v>
      </c>
      <c r="H19" s="167">
        <f>SUMIFS(作業日報!$B$141:$B$161,作業日報!$A$141:$A$161,$A19,作業日報!$D$141:$D$161,"○")+SUMIFS(作業日報!$F$141:$F$161,作業日報!$E$141:$E$161,$A19,作業日報!$H$141:$H$161,"○")</f>
        <v>0</v>
      </c>
      <c r="I19" s="167">
        <f>SUMIFS(作業日報!$B$184:$B$204,作業日報!$A$184:$A$204,$A19,作業日報!$D$184:$D$204,"○")+SUMIFS(作業日報!$F$184:$F$204,作業日報!$E$184:$E$204,$A19,作業日報!$H$184:$H$204,"○")</f>
        <v>0</v>
      </c>
      <c r="J19" s="167">
        <f>SUMIFS(作業日報!$B$227:$B$247,作業日報!$A$227:$A$247,$A19,作業日報!$D$227:$D$247,"○")+SUMIFS(作業日報!$F$227:$F$247,作業日報!$E$227:$E$247,$A19,作業日報!$H$227:$H$247,"○")</f>
        <v>0</v>
      </c>
      <c r="K19" s="167">
        <f>SUMIFS(作業日報!$B$270:$B$290,作業日報!$A$270:$A$290,$A19,作業日報!$D$270:$D$290,"○")+SUMIFS(作業日報!$F$270:$F$290,作業日報!$E$270:$E$290,$A19,作業日報!$H$270:$H$290,"○")</f>
        <v>0</v>
      </c>
      <c r="L19" s="167">
        <f>SUMIFS(作業日報!$B$313:$B$333,作業日報!$A$313:$A$333,$A19,作業日報!$D$313:$D$333,"○")+SUMIFS(作業日報!$F$313:$F$333,作業日報!$E$313:$E$333,$A19,作業日報!$H$313:$H$333,"○")</f>
        <v>0</v>
      </c>
      <c r="M19" s="167">
        <f>SUMIFS(作業日報!$B$356:$B$376,作業日報!$A$356:$A$376,$A19,作業日報!$D$356:$D$376,"○")+SUMIFS(作業日報!$F$356:$F$376,作業日報!$E$356:$E$376,$A19,作業日報!$H$356:$H$376,"○")</f>
        <v>0</v>
      </c>
      <c r="N19" s="167">
        <f>SUMIFS(作業日報!$B$399:$B$419,作業日報!$A$399:$A$419,$A19,作業日報!$D$399:$D$419,"○")+SUMIFS(作業日報!$F$399:$F$419,作業日報!$E$399:$E$419,$A19,作業日報!$H$399:$H$419,"○")</f>
        <v>0</v>
      </c>
      <c r="O19" s="167">
        <f>SUMIFS(作業日報!$B$442:$B$462,作業日報!$A$442:$A$462,$A19,作業日報!$D$442:$D$462,"○")+SUMIFS(作業日報!$F$442:$F$462,作業日報!$E$442:$E$462,$A19,作業日報!$H$442:$H$462,"○")</f>
        <v>0</v>
      </c>
      <c r="P19" s="167">
        <f>SUMIFS(作業日報!$B$485:$B$505,作業日報!$A$485:$A$505,$A19,作業日報!$D$485:$D$505,"○")+SUMIFS(作業日報!$F$485:$F$505,作業日報!$E$485:$E$505,$A19,作業日報!$H$485:$H$505,"○")</f>
        <v>0</v>
      </c>
      <c r="Q19" s="167">
        <f>SUMIFS(作業日報!$B$528:$B$548,作業日報!$A$528:$A$548,$A19,作業日報!$D$528:$D$548,"○")+SUMIFS(作業日報!$F$528:$F$548,作業日報!$E$528:$E$548,$A19,作業日報!$H$528:$H$548,"○")</f>
        <v>0</v>
      </c>
      <c r="R19" s="167">
        <f>SUMIFS(作業日報!$B$571:$B$591,作業日報!$A$571:$A$591,$A19,作業日報!$D$571:$D$591,"○")+SUMIFS(作業日報!$F$571:$F$591,作業日報!$E$571:$E$591,$A19,作業日報!$H$571:$H$591,"○")</f>
        <v>0</v>
      </c>
      <c r="S19" s="230">
        <f>SUMIFS(作業日報!$B$614:$B$634,作業日報!$A$614:$A$634,$A19,作業日報!$D$614:$D$634,"○")+SUMIFS(作業日報!$F$614:$F$634,作業日報!$E$614:$E$634,$A19,作業日報!$H$614:$H$634,"○")</f>
        <v>0</v>
      </c>
      <c r="T19" s="237">
        <f>SUMIFS(作業日報!$B$657:$B$677,作業日報!$A$657:$A$677,$A19,作業日報!$D$657:$D$677,"○")+SUMIFS(作業日報!$F$657:$F$677,作業日報!$E$657:$E$677,$A19,作業日報!$H$657:$H$677,"○")</f>
        <v>0</v>
      </c>
      <c r="U19" s="238">
        <f>SUMIFS(作業日報!$B$700:$B$720,作業日報!$A$700:$A$720,$A19,作業日報!$D$700:$D$720,"○")+SUMIFS(作業日報!$F$700:$F$720,作業日報!$E$700:$E$720,$A19,作業日報!$H$700:$H$720,"○")</f>
        <v>0</v>
      </c>
      <c r="V19" s="238">
        <f>SUMIFS(作業日報!$B$743:$B$763,作業日報!$A$743:$A$763,$A19,作業日報!$D$743:$D$763,"○")+SUMIFS(作業日報!$F$743:$F$763,作業日報!$E$743:$E$763,$A19,作業日報!$H$743:$H$763,"○")</f>
        <v>0</v>
      </c>
      <c r="W19" s="238">
        <f>SUMIFS(作業日報!$B$786:$B$806,作業日報!$A$786:$A$806,$A19,作業日報!$D$786:$D$806,"○")+SUMIFS(作業日報!$F$786:$F$806,作業日報!$E$786:$E$806,$A19,作業日報!$H$786:$H$806,"○")</f>
        <v>0</v>
      </c>
      <c r="X19" s="238">
        <f>SUMIFS(作業日報!$B$829:$B$849,作業日報!$A$829:$A$849,$A19,作業日報!$D$829:$D$849,"○")+SUMIFS(作業日報!$F$829:$F$849,作業日報!$E$829:$E$849,$A19,作業日報!$H$829:$H$849,"○")</f>
        <v>0</v>
      </c>
      <c r="Y19" s="238">
        <f>SUMIFS(作業日報!$B$872:$B$892,作業日報!$A$872:$A$892,$A19,作業日報!$D$872:$D$892,"○")+SUMIFS(作業日報!$F$872:$F$892,作業日報!$E$872:$E$892,$A19,作業日報!$H$872:$H$892,"○")</f>
        <v>0</v>
      </c>
      <c r="Z19" s="238">
        <f>SUMIFS(作業日報!$B$915:$B$935,作業日報!$A$915:$A$935,$A19,作業日報!$D$915:$D$935,"○")+SUMIFS(作業日報!$F$915:$F$935,作業日報!$E$915:$E$935,$A19,作業日報!$H$915:$H$935,"○")</f>
        <v>0</v>
      </c>
      <c r="AA19" s="230">
        <f>SUMIFS(作業日報!$B$958:$B$978,作業日報!$A$958:$A$978,$A19,作業日報!$D$958:$D$978,"○")+SUMIFS(作業日報!$F$958:$F$978,作業日報!$E$958:$E$978,$A19,作業日報!$H$958:$H$978,"○")</f>
        <v>0</v>
      </c>
    </row>
    <row r="20" spans="1:27" x14ac:dyDescent="0.15">
      <c r="A20" s="168"/>
      <c r="B20" s="169"/>
      <c r="C20" s="170"/>
      <c r="D20" s="171">
        <f>SUMIFS(作業日報!B:B,作業日報!A:A,A20,作業日報!D:D,"○")+SUMIFS(作業日報!F:F,作業日報!E:E,A20,作業日報!H:H,"○")</f>
        <v>0</v>
      </c>
      <c r="E20" s="240">
        <f>SUMIFS(作業日報!$B$12:$B$32,作業日報!$A$12:$A$32,$A20,作業日報!$D$12:$D$32,"○")+SUMIFS(作業日報!$F$12:$F$32,作業日報!$E$12:$E$32,$A20,作業日報!$H$12:$H$32,"○")</f>
        <v>0</v>
      </c>
      <c r="F20" s="167">
        <f>SUMIFS(作業日報!$B$55:$B$75,作業日報!$A$55:$A$75,$A20,作業日報!$D$55:$D$75,"○")+SUMIFS(作業日報!$F$55:$F$75,作業日報!$E$55:$E$75,$A20,作業日報!$H$55:$H$75,"○")</f>
        <v>0</v>
      </c>
      <c r="G20" s="167">
        <f>SUMIFS(作業日報!$B$98:$B$118,作業日報!$A$98:$A$118,$A20,作業日報!$D$98:$D$118,"○")+SUMIFS(作業日報!$F$98:$F$118,作業日報!$E$98:$E$118,$A20,作業日報!$H$98:$H$118,"○")</f>
        <v>0</v>
      </c>
      <c r="H20" s="167">
        <f>SUMIFS(作業日報!$B$141:$B$161,作業日報!$A$141:$A$161,$A20,作業日報!$D$141:$D$161,"○")+SUMIFS(作業日報!$F$141:$F$161,作業日報!$E$141:$E$161,$A20,作業日報!$H$141:$H$161,"○")</f>
        <v>0</v>
      </c>
      <c r="I20" s="167">
        <f>SUMIFS(作業日報!$B$184:$B$204,作業日報!$A$184:$A$204,$A20,作業日報!$D$184:$D$204,"○")+SUMIFS(作業日報!$F$184:$F$204,作業日報!$E$184:$E$204,$A20,作業日報!$H$184:$H$204,"○")</f>
        <v>0</v>
      </c>
      <c r="J20" s="167">
        <f>SUMIFS(作業日報!$B$227:$B$247,作業日報!$A$227:$A$247,$A20,作業日報!$D$227:$D$247,"○")+SUMIFS(作業日報!$F$227:$F$247,作業日報!$E$227:$E$247,$A20,作業日報!$H$227:$H$247,"○")</f>
        <v>0</v>
      </c>
      <c r="K20" s="167">
        <f>SUMIFS(作業日報!$B$270:$B$290,作業日報!$A$270:$A$290,$A20,作業日報!$D$270:$D$290,"○")+SUMIFS(作業日報!$F$270:$F$290,作業日報!$E$270:$E$290,$A20,作業日報!$H$270:$H$290,"○")</f>
        <v>0</v>
      </c>
      <c r="L20" s="167">
        <f>SUMIFS(作業日報!$B$313:$B$333,作業日報!$A$313:$A$333,$A20,作業日報!$D$313:$D$333,"○")+SUMIFS(作業日報!$F$313:$F$333,作業日報!$E$313:$E$333,$A20,作業日報!$H$313:$H$333,"○")</f>
        <v>0</v>
      </c>
      <c r="M20" s="167">
        <f>SUMIFS(作業日報!$B$356:$B$376,作業日報!$A$356:$A$376,$A20,作業日報!$D$356:$D$376,"○")+SUMIFS(作業日報!$F$356:$F$376,作業日報!$E$356:$E$376,$A20,作業日報!$H$356:$H$376,"○")</f>
        <v>0</v>
      </c>
      <c r="N20" s="167">
        <f>SUMIFS(作業日報!$B$399:$B$419,作業日報!$A$399:$A$419,$A20,作業日報!$D$399:$D$419,"○")+SUMIFS(作業日報!$F$399:$F$419,作業日報!$E$399:$E$419,$A20,作業日報!$H$399:$H$419,"○")</f>
        <v>0</v>
      </c>
      <c r="O20" s="167">
        <f>SUMIFS(作業日報!$B$442:$B$462,作業日報!$A$442:$A$462,$A20,作業日報!$D$442:$D$462,"○")+SUMIFS(作業日報!$F$442:$F$462,作業日報!$E$442:$E$462,$A20,作業日報!$H$442:$H$462,"○")</f>
        <v>0</v>
      </c>
      <c r="P20" s="167">
        <f>SUMIFS(作業日報!$B$485:$B$505,作業日報!$A$485:$A$505,$A20,作業日報!$D$485:$D$505,"○")+SUMIFS(作業日報!$F$485:$F$505,作業日報!$E$485:$E$505,$A20,作業日報!$H$485:$H$505,"○")</f>
        <v>0</v>
      </c>
      <c r="Q20" s="167">
        <f>SUMIFS(作業日報!$B$528:$B$548,作業日報!$A$528:$A$548,$A20,作業日報!$D$528:$D$548,"○")+SUMIFS(作業日報!$F$528:$F$548,作業日報!$E$528:$E$548,$A20,作業日報!$H$528:$H$548,"○")</f>
        <v>0</v>
      </c>
      <c r="R20" s="167">
        <f>SUMIFS(作業日報!$B$571:$B$591,作業日報!$A$571:$A$591,$A20,作業日報!$D$571:$D$591,"○")+SUMIFS(作業日報!$F$571:$F$591,作業日報!$E$571:$E$591,$A20,作業日報!$H$571:$H$591,"○")</f>
        <v>0</v>
      </c>
      <c r="S20" s="230">
        <f>SUMIFS(作業日報!$B$614:$B$634,作業日報!$A$614:$A$634,$A20,作業日報!$D$614:$D$634,"○")+SUMIFS(作業日報!$F$614:$F$634,作業日報!$E$614:$E$634,$A20,作業日報!$H$614:$H$634,"○")</f>
        <v>0</v>
      </c>
      <c r="T20" s="237">
        <f>SUMIFS(作業日報!$B$657:$B$677,作業日報!$A$657:$A$677,$A20,作業日報!$D$657:$D$677,"○")+SUMIFS(作業日報!$F$657:$F$677,作業日報!$E$657:$E$677,$A20,作業日報!$H$657:$H$677,"○")</f>
        <v>0</v>
      </c>
      <c r="U20" s="238">
        <f>SUMIFS(作業日報!$B$700:$B$720,作業日報!$A$700:$A$720,$A20,作業日報!$D$700:$D$720,"○")+SUMIFS(作業日報!$F$700:$F$720,作業日報!$E$700:$E$720,$A20,作業日報!$H$700:$H$720,"○")</f>
        <v>0</v>
      </c>
      <c r="V20" s="238">
        <f>SUMIFS(作業日報!$B$743:$B$763,作業日報!$A$743:$A$763,$A20,作業日報!$D$743:$D$763,"○")+SUMIFS(作業日報!$F$743:$F$763,作業日報!$E$743:$E$763,$A20,作業日報!$H$743:$H$763,"○")</f>
        <v>0</v>
      </c>
      <c r="W20" s="238">
        <f>SUMIFS(作業日報!$B$786:$B$806,作業日報!$A$786:$A$806,$A20,作業日報!$D$786:$D$806,"○")+SUMIFS(作業日報!$F$786:$F$806,作業日報!$E$786:$E$806,$A20,作業日報!$H$786:$H$806,"○")</f>
        <v>0</v>
      </c>
      <c r="X20" s="238">
        <f>SUMIFS(作業日報!$B$829:$B$849,作業日報!$A$829:$A$849,$A20,作業日報!$D$829:$D$849,"○")+SUMIFS(作業日報!$F$829:$F$849,作業日報!$E$829:$E$849,$A20,作業日報!$H$829:$H$849,"○")</f>
        <v>0</v>
      </c>
      <c r="Y20" s="238">
        <f>SUMIFS(作業日報!$B$872:$B$892,作業日報!$A$872:$A$892,$A20,作業日報!$D$872:$D$892,"○")+SUMIFS(作業日報!$F$872:$F$892,作業日報!$E$872:$E$892,$A20,作業日報!$H$872:$H$892,"○")</f>
        <v>0</v>
      </c>
      <c r="Z20" s="238">
        <f>SUMIFS(作業日報!$B$915:$B$935,作業日報!$A$915:$A$935,$A20,作業日報!$D$915:$D$935,"○")+SUMIFS(作業日報!$F$915:$F$935,作業日報!$E$915:$E$935,$A20,作業日報!$H$915:$H$935,"○")</f>
        <v>0</v>
      </c>
      <c r="AA20" s="230">
        <f>SUMIFS(作業日報!$B$958:$B$978,作業日報!$A$958:$A$978,$A20,作業日報!$D$958:$D$978,"○")+SUMIFS(作業日報!$F$958:$F$978,作業日報!$E$958:$E$978,$A20,作業日報!$H$958:$H$978,"○")</f>
        <v>0</v>
      </c>
    </row>
    <row r="21" spans="1:27" x14ac:dyDescent="0.15">
      <c r="A21" s="163"/>
      <c r="B21" s="169"/>
      <c r="C21" s="170"/>
      <c r="D21" s="171">
        <f>SUMIFS(作業日報!B:B,作業日報!A:A,A21,作業日報!D:D,"○")+SUMIFS(作業日報!F:F,作業日報!E:E,A21,作業日報!H:H,"○")</f>
        <v>0</v>
      </c>
      <c r="E21" s="240">
        <f>SUMIFS(作業日報!$B$12:$B$32,作業日報!$A$12:$A$32,$A21,作業日報!$D$12:$D$32,"○")+SUMIFS(作業日報!$F$12:$F$32,作業日報!$E$12:$E$32,$A21,作業日報!$H$12:$H$32,"○")</f>
        <v>0</v>
      </c>
      <c r="F21" s="167">
        <f>SUMIFS(作業日報!$B$55:$B$75,作業日報!$A$55:$A$75,$A21,作業日報!$D$55:$D$75,"○")+SUMIFS(作業日報!$F$55:$F$75,作業日報!$E$55:$E$75,$A21,作業日報!$H$55:$H$75,"○")</f>
        <v>0</v>
      </c>
      <c r="G21" s="167">
        <f>SUMIFS(作業日報!$B$98:$B$118,作業日報!$A$98:$A$118,$A21,作業日報!$D$98:$D$118,"○")+SUMIFS(作業日報!$F$98:$F$118,作業日報!$E$98:$E$118,$A21,作業日報!$H$98:$H$118,"○")</f>
        <v>0</v>
      </c>
      <c r="H21" s="167">
        <f>SUMIFS(作業日報!$B$141:$B$161,作業日報!$A$141:$A$161,$A21,作業日報!$D$141:$D$161,"○")+SUMIFS(作業日報!$F$141:$F$161,作業日報!$E$141:$E$161,$A21,作業日報!$H$141:$H$161,"○")</f>
        <v>0</v>
      </c>
      <c r="I21" s="167">
        <f>SUMIFS(作業日報!$B$184:$B$204,作業日報!$A$184:$A$204,$A21,作業日報!$D$184:$D$204,"○")+SUMIFS(作業日報!$F$184:$F$204,作業日報!$E$184:$E$204,$A21,作業日報!$H$184:$H$204,"○")</f>
        <v>0</v>
      </c>
      <c r="J21" s="167">
        <f>SUMIFS(作業日報!$B$227:$B$247,作業日報!$A$227:$A$247,$A21,作業日報!$D$227:$D$247,"○")+SUMIFS(作業日報!$F$227:$F$247,作業日報!$E$227:$E$247,$A21,作業日報!$H$227:$H$247,"○")</f>
        <v>0</v>
      </c>
      <c r="K21" s="167">
        <f>SUMIFS(作業日報!$B$270:$B$290,作業日報!$A$270:$A$290,$A21,作業日報!$D$270:$D$290,"○")+SUMIFS(作業日報!$F$270:$F$290,作業日報!$E$270:$E$290,$A21,作業日報!$H$270:$H$290,"○")</f>
        <v>0</v>
      </c>
      <c r="L21" s="167">
        <f>SUMIFS(作業日報!$B$313:$B$333,作業日報!$A$313:$A$333,$A21,作業日報!$D$313:$D$333,"○")+SUMIFS(作業日報!$F$313:$F$333,作業日報!$E$313:$E$333,$A21,作業日報!$H$313:$H$333,"○")</f>
        <v>0</v>
      </c>
      <c r="M21" s="167">
        <f>SUMIFS(作業日報!$B$356:$B$376,作業日報!$A$356:$A$376,$A21,作業日報!$D$356:$D$376,"○")+SUMIFS(作業日報!$F$356:$F$376,作業日報!$E$356:$E$376,$A21,作業日報!$H$356:$H$376,"○")</f>
        <v>0</v>
      </c>
      <c r="N21" s="167">
        <f>SUMIFS(作業日報!$B$399:$B$419,作業日報!$A$399:$A$419,$A21,作業日報!$D$399:$D$419,"○")+SUMIFS(作業日報!$F$399:$F$419,作業日報!$E$399:$E$419,$A21,作業日報!$H$399:$H$419,"○")</f>
        <v>0</v>
      </c>
      <c r="O21" s="167">
        <f>SUMIFS(作業日報!$B$442:$B$462,作業日報!$A$442:$A$462,$A21,作業日報!$D$442:$D$462,"○")+SUMIFS(作業日報!$F$442:$F$462,作業日報!$E$442:$E$462,$A21,作業日報!$H$442:$H$462,"○")</f>
        <v>0</v>
      </c>
      <c r="P21" s="167">
        <f>SUMIFS(作業日報!$B$485:$B$505,作業日報!$A$485:$A$505,$A21,作業日報!$D$485:$D$505,"○")+SUMIFS(作業日報!$F$485:$F$505,作業日報!$E$485:$E$505,$A21,作業日報!$H$485:$H$505,"○")</f>
        <v>0</v>
      </c>
      <c r="Q21" s="167">
        <f>SUMIFS(作業日報!$B$528:$B$548,作業日報!$A$528:$A$548,$A21,作業日報!$D$528:$D$548,"○")+SUMIFS(作業日報!$F$528:$F$548,作業日報!$E$528:$E$548,$A21,作業日報!$H$528:$H$548,"○")</f>
        <v>0</v>
      </c>
      <c r="R21" s="167">
        <f>SUMIFS(作業日報!$B$571:$B$591,作業日報!$A$571:$A$591,$A21,作業日報!$D$571:$D$591,"○")+SUMIFS(作業日報!$F$571:$F$591,作業日報!$E$571:$E$591,$A21,作業日報!$H$571:$H$591,"○")</f>
        <v>0</v>
      </c>
      <c r="S21" s="230">
        <f>SUMIFS(作業日報!$B$614:$B$634,作業日報!$A$614:$A$634,$A21,作業日報!$D$614:$D$634,"○")+SUMIFS(作業日報!$F$614:$F$634,作業日報!$E$614:$E$634,$A21,作業日報!$H$614:$H$634,"○")</f>
        <v>0</v>
      </c>
      <c r="T21" s="237">
        <f>SUMIFS(作業日報!$B$657:$B$677,作業日報!$A$657:$A$677,$A21,作業日報!$D$657:$D$677,"○")+SUMIFS(作業日報!$F$657:$F$677,作業日報!$E$657:$E$677,$A21,作業日報!$H$657:$H$677,"○")</f>
        <v>0</v>
      </c>
      <c r="U21" s="238">
        <f>SUMIFS(作業日報!$B$700:$B$720,作業日報!$A$700:$A$720,$A21,作業日報!$D$700:$D$720,"○")+SUMIFS(作業日報!$F$700:$F$720,作業日報!$E$700:$E$720,$A21,作業日報!$H$700:$H$720,"○")</f>
        <v>0</v>
      </c>
      <c r="V21" s="238">
        <f>SUMIFS(作業日報!$B$743:$B$763,作業日報!$A$743:$A$763,$A21,作業日報!$D$743:$D$763,"○")+SUMIFS(作業日報!$F$743:$F$763,作業日報!$E$743:$E$763,$A21,作業日報!$H$743:$H$763,"○")</f>
        <v>0</v>
      </c>
      <c r="W21" s="238">
        <f>SUMIFS(作業日報!$B$786:$B$806,作業日報!$A$786:$A$806,$A21,作業日報!$D$786:$D$806,"○")+SUMIFS(作業日報!$F$786:$F$806,作業日報!$E$786:$E$806,$A21,作業日報!$H$786:$H$806,"○")</f>
        <v>0</v>
      </c>
      <c r="X21" s="238">
        <f>SUMIFS(作業日報!$B$829:$B$849,作業日報!$A$829:$A$849,$A21,作業日報!$D$829:$D$849,"○")+SUMIFS(作業日報!$F$829:$F$849,作業日報!$E$829:$E$849,$A21,作業日報!$H$829:$H$849,"○")</f>
        <v>0</v>
      </c>
      <c r="Y21" s="238">
        <f>SUMIFS(作業日報!$B$872:$B$892,作業日報!$A$872:$A$892,$A21,作業日報!$D$872:$D$892,"○")+SUMIFS(作業日報!$F$872:$F$892,作業日報!$E$872:$E$892,$A21,作業日報!$H$872:$H$892,"○")</f>
        <v>0</v>
      </c>
      <c r="Z21" s="238">
        <f>SUMIFS(作業日報!$B$915:$B$935,作業日報!$A$915:$A$935,$A21,作業日報!$D$915:$D$935,"○")+SUMIFS(作業日報!$F$915:$F$935,作業日報!$E$915:$E$935,$A21,作業日報!$H$915:$H$935,"○")</f>
        <v>0</v>
      </c>
      <c r="AA21" s="230">
        <f>SUMIFS(作業日報!$B$958:$B$978,作業日報!$A$958:$A$978,$A21,作業日報!$D$958:$D$978,"○")+SUMIFS(作業日報!$F$958:$F$978,作業日報!$E$958:$E$978,$A21,作業日報!$H$958:$H$978,"○")</f>
        <v>0</v>
      </c>
    </row>
    <row r="22" spans="1:27" x14ac:dyDescent="0.15">
      <c r="A22" s="168"/>
      <c r="B22" s="169"/>
      <c r="C22" s="170"/>
      <c r="D22" s="171">
        <f>SUMIFS(作業日報!B:B,作業日報!A:A,A22,作業日報!D:D,"○")+SUMIFS(作業日報!F:F,作業日報!E:E,A22,作業日報!H:H,"○")</f>
        <v>0</v>
      </c>
      <c r="E22" s="240">
        <f>SUMIFS(作業日報!$B$12:$B$32,作業日報!$A$12:$A$32,$A22,作業日報!$D$12:$D$32,"○")+SUMIFS(作業日報!$F$12:$F$32,作業日報!$E$12:$E$32,$A22,作業日報!$H$12:$H$32,"○")</f>
        <v>0</v>
      </c>
      <c r="F22" s="167">
        <f>SUMIFS(作業日報!$B$55:$B$75,作業日報!$A$55:$A$75,$A22,作業日報!$D$55:$D$75,"○")+SUMIFS(作業日報!$F$55:$F$75,作業日報!$E$55:$E$75,$A22,作業日報!$H$55:$H$75,"○")</f>
        <v>0</v>
      </c>
      <c r="G22" s="167">
        <f>SUMIFS(作業日報!$B$98:$B$118,作業日報!$A$98:$A$118,$A22,作業日報!$D$98:$D$118,"○")+SUMIFS(作業日報!$F$98:$F$118,作業日報!$E$98:$E$118,$A22,作業日報!$H$98:$H$118,"○")</f>
        <v>0</v>
      </c>
      <c r="H22" s="167">
        <f>SUMIFS(作業日報!$B$141:$B$161,作業日報!$A$141:$A$161,$A22,作業日報!$D$141:$D$161,"○")+SUMIFS(作業日報!$F$141:$F$161,作業日報!$E$141:$E$161,$A22,作業日報!$H$141:$H$161,"○")</f>
        <v>0</v>
      </c>
      <c r="I22" s="167">
        <f>SUMIFS(作業日報!$B$184:$B$204,作業日報!$A$184:$A$204,$A22,作業日報!$D$184:$D$204,"○")+SUMIFS(作業日報!$F$184:$F$204,作業日報!$E$184:$E$204,$A22,作業日報!$H$184:$H$204,"○")</f>
        <v>0</v>
      </c>
      <c r="J22" s="167">
        <f>SUMIFS(作業日報!$B$227:$B$247,作業日報!$A$227:$A$247,$A22,作業日報!$D$227:$D$247,"○")+SUMIFS(作業日報!$F$227:$F$247,作業日報!$E$227:$E$247,$A22,作業日報!$H$227:$H$247,"○")</f>
        <v>0</v>
      </c>
      <c r="K22" s="167">
        <f>SUMIFS(作業日報!$B$270:$B$290,作業日報!$A$270:$A$290,$A22,作業日報!$D$270:$D$290,"○")+SUMIFS(作業日報!$F$270:$F$290,作業日報!$E$270:$E$290,$A22,作業日報!$H$270:$H$290,"○")</f>
        <v>0</v>
      </c>
      <c r="L22" s="167">
        <f>SUMIFS(作業日報!$B$313:$B$333,作業日報!$A$313:$A$333,$A22,作業日報!$D$313:$D$333,"○")+SUMIFS(作業日報!$F$313:$F$333,作業日報!$E$313:$E$333,$A22,作業日報!$H$313:$H$333,"○")</f>
        <v>0</v>
      </c>
      <c r="M22" s="167">
        <f>SUMIFS(作業日報!$B$356:$B$376,作業日報!$A$356:$A$376,$A22,作業日報!$D$356:$D$376,"○")+SUMIFS(作業日報!$F$356:$F$376,作業日報!$E$356:$E$376,$A22,作業日報!$H$356:$H$376,"○")</f>
        <v>0</v>
      </c>
      <c r="N22" s="167">
        <f>SUMIFS(作業日報!$B$399:$B$419,作業日報!$A$399:$A$419,$A22,作業日報!$D$399:$D$419,"○")+SUMIFS(作業日報!$F$399:$F$419,作業日報!$E$399:$E$419,$A22,作業日報!$H$399:$H$419,"○")</f>
        <v>0</v>
      </c>
      <c r="O22" s="167">
        <f>SUMIFS(作業日報!$B$442:$B$462,作業日報!$A$442:$A$462,$A22,作業日報!$D$442:$D$462,"○")+SUMIFS(作業日報!$F$442:$F$462,作業日報!$E$442:$E$462,$A22,作業日報!$H$442:$H$462,"○")</f>
        <v>0</v>
      </c>
      <c r="P22" s="167">
        <f>SUMIFS(作業日報!$B$485:$B$505,作業日報!$A$485:$A$505,$A22,作業日報!$D$485:$D$505,"○")+SUMIFS(作業日報!$F$485:$F$505,作業日報!$E$485:$E$505,$A22,作業日報!$H$485:$H$505,"○")</f>
        <v>0</v>
      </c>
      <c r="Q22" s="167">
        <f>SUMIFS(作業日報!$B$528:$B$548,作業日報!$A$528:$A$548,$A22,作業日報!$D$528:$D$548,"○")+SUMIFS(作業日報!$F$528:$F$548,作業日報!$E$528:$E$548,$A22,作業日報!$H$528:$H$548,"○")</f>
        <v>0</v>
      </c>
      <c r="R22" s="167">
        <f>SUMIFS(作業日報!$B$571:$B$591,作業日報!$A$571:$A$591,$A22,作業日報!$D$571:$D$591,"○")+SUMIFS(作業日報!$F$571:$F$591,作業日報!$E$571:$E$591,$A22,作業日報!$H$571:$H$591,"○")</f>
        <v>0</v>
      </c>
      <c r="S22" s="230">
        <f>SUMIFS(作業日報!$B$614:$B$634,作業日報!$A$614:$A$634,$A22,作業日報!$D$614:$D$634,"○")+SUMIFS(作業日報!$F$614:$F$634,作業日報!$E$614:$E$634,$A22,作業日報!$H$614:$H$634,"○")</f>
        <v>0</v>
      </c>
      <c r="T22" s="237">
        <f>SUMIFS(作業日報!$B$657:$B$677,作業日報!$A$657:$A$677,$A22,作業日報!$D$657:$D$677,"○")+SUMIFS(作業日報!$F$657:$F$677,作業日報!$E$657:$E$677,$A22,作業日報!$H$657:$H$677,"○")</f>
        <v>0</v>
      </c>
      <c r="U22" s="238">
        <f>SUMIFS(作業日報!$B$700:$B$720,作業日報!$A$700:$A$720,$A22,作業日報!$D$700:$D$720,"○")+SUMIFS(作業日報!$F$700:$F$720,作業日報!$E$700:$E$720,$A22,作業日報!$H$700:$H$720,"○")</f>
        <v>0</v>
      </c>
      <c r="V22" s="238">
        <f>SUMIFS(作業日報!$B$743:$B$763,作業日報!$A$743:$A$763,$A22,作業日報!$D$743:$D$763,"○")+SUMIFS(作業日報!$F$743:$F$763,作業日報!$E$743:$E$763,$A22,作業日報!$H$743:$H$763,"○")</f>
        <v>0</v>
      </c>
      <c r="W22" s="238">
        <f>SUMIFS(作業日報!$B$786:$B$806,作業日報!$A$786:$A$806,$A22,作業日報!$D$786:$D$806,"○")+SUMIFS(作業日報!$F$786:$F$806,作業日報!$E$786:$E$806,$A22,作業日報!$H$786:$H$806,"○")</f>
        <v>0</v>
      </c>
      <c r="X22" s="238">
        <f>SUMIFS(作業日報!$B$829:$B$849,作業日報!$A$829:$A$849,$A22,作業日報!$D$829:$D$849,"○")+SUMIFS(作業日報!$F$829:$F$849,作業日報!$E$829:$E$849,$A22,作業日報!$H$829:$H$849,"○")</f>
        <v>0</v>
      </c>
      <c r="Y22" s="238">
        <f>SUMIFS(作業日報!$B$872:$B$892,作業日報!$A$872:$A$892,$A22,作業日報!$D$872:$D$892,"○")+SUMIFS(作業日報!$F$872:$F$892,作業日報!$E$872:$E$892,$A22,作業日報!$H$872:$H$892,"○")</f>
        <v>0</v>
      </c>
      <c r="Z22" s="238">
        <f>SUMIFS(作業日報!$B$915:$B$935,作業日報!$A$915:$A$935,$A22,作業日報!$D$915:$D$935,"○")+SUMIFS(作業日報!$F$915:$F$935,作業日報!$E$915:$E$935,$A22,作業日報!$H$915:$H$935,"○")</f>
        <v>0</v>
      </c>
      <c r="AA22" s="230">
        <f>SUMIFS(作業日報!$B$958:$B$978,作業日報!$A$958:$A$978,$A22,作業日報!$D$958:$D$978,"○")+SUMIFS(作業日報!$F$958:$F$978,作業日報!$E$958:$E$978,$A22,作業日報!$H$958:$H$978,"○")</f>
        <v>0</v>
      </c>
    </row>
    <row r="23" spans="1:27" x14ac:dyDescent="0.15">
      <c r="A23" s="163"/>
      <c r="B23" s="169"/>
      <c r="C23" s="170"/>
      <c r="D23" s="171">
        <f>SUMIFS(作業日報!B:B,作業日報!A:A,A23,作業日報!D:D,"○")+SUMIFS(作業日報!F:F,作業日報!E:E,A23,作業日報!H:H,"○")</f>
        <v>0</v>
      </c>
      <c r="E23" s="240">
        <f>SUMIFS(作業日報!$B$12:$B$32,作業日報!$A$12:$A$32,$A23,作業日報!$D$12:$D$32,"○")+SUMIFS(作業日報!$F$12:$F$32,作業日報!$E$12:$E$32,$A23,作業日報!$H$12:$H$32,"○")</f>
        <v>0</v>
      </c>
      <c r="F23" s="167">
        <f>SUMIFS(作業日報!$B$55:$B$75,作業日報!$A$55:$A$75,$A23,作業日報!$D$55:$D$75,"○")+SUMIFS(作業日報!$F$55:$F$75,作業日報!$E$55:$E$75,$A23,作業日報!$H$55:$H$75,"○")</f>
        <v>0</v>
      </c>
      <c r="G23" s="167">
        <f>SUMIFS(作業日報!$B$98:$B$118,作業日報!$A$98:$A$118,$A23,作業日報!$D$98:$D$118,"○")+SUMIFS(作業日報!$F$98:$F$118,作業日報!$E$98:$E$118,$A23,作業日報!$H$98:$H$118,"○")</f>
        <v>0</v>
      </c>
      <c r="H23" s="167">
        <f>SUMIFS(作業日報!$B$141:$B$161,作業日報!$A$141:$A$161,$A23,作業日報!$D$141:$D$161,"○")+SUMIFS(作業日報!$F$141:$F$161,作業日報!$E$141:$E$161,$A23,作業日報!$H$141:$H$161,"○")</f>
        <v>0</v>
      </c>
      <c r="I23" s="167">
        <f>SUMIFS(作業日報!$B$184:$B$204,作業日報!$A$184:$A$204,$A23,作業日報!$D$184:$D$204,"○")+SUMIFS(作業日報!$F$184:$F$204,作業日報!$E$184:$E$204,$A23,作業日報!$H$184:$H$204,"○")</f>
        <v>0</v>
      </c>
      <c r="J23" s="167">
        <f>SUMIFS(作業日報!$B$227:$B$247,作業日報!$A$227:$A$247,$A23,作業日報!$D$227:$D$247,"○")+SUMIFS(作業日報!$F$227:$F$247,作業日報!$E$227:$E$247,$A23,作業日報!$H$227:$H$247,"○")</f>
        <v>0</v>
      </c>
      <c r="K23" s="167">
        <f>SUMIFS(作業日報!$B$270:$B$290,作業日報!$A$270:$A$290,$A23,作業日報!$D$270:$D$290,"○")+SUMIFS(作業日報!$F$270:$F$290,作業日報!$E$270:$E$290,$A23,作業日報!$H$270:$H$290,"○")</f>
        <v>0</v>
      </c>
      <c r="L23" s="167">
        <f>SUMIFS(作業日報!$B$313:$B$333,作業日報!$A$313:$A$333,$A23,作業日報!$D$313:$D$333,"○")+SUMIFS(作業日報!$F$313:$F$333,作業日報!$E$313:$E$333,$A23,作業日報!$H$313:$H$333,"○")</f>
        <v>0</v>
      </c>
      <c r="M23" s="167">
        <f>SUMIFS(作業日報!$B$356:$B$376,作業日報!$A$356:$A$376,$A23,作業日報!$D$356:$D$376,"○")+SUMIFS(作業日報!$F$356:$F$376,作業日報!$E$356:$E$376,$A23,作業日報!$H$356:$H$376,"○")</f>
        <v>0</v>
      </c>
      <c r="N23" s="167">
        <f>SUMIFS(作業日報!$B$399:$B$419,作業日報!$A$399:$A$419,$A23,作業日報!$D$399:$D$419,"○")+SUMIFS(作業日報!$F$399:$F$419,作業日報!$E$399:$E$419,$A23,作業日報!$H$399:$H$419,"○")</f>
        <v>0</v>
      </c>
      <c r="O23" s="167">
        <f>SUMIFS(作業日報!$B$442:$B$462,作業日報!$A$442:$A$462,$A23,作業日報!$D$442:$D$462,"○")+SUMIFS(作業日報!$F$442:$F$462,作業日報!$E$442:$E$462,$A23,作業日報!$H$442:$H$462,"○")</f>
        <v>0</v>
      </c>
      <c r="P23" s="167">
        <f>SUMIFS(作業日報!$B$485:$B$505,作業日報!$A$485:$A$505,$A23,作業日報!$D$485:$D$505,"○")+SUMIFS(作業日報!$F$485:$F$505,作業日報!$E$485:$E$505,$A23,作業日報!$H$485:$H$505,"○")</f>
        <v>0</v>
      </c>
      <c r="Q23" s="167">
        <f>SUMIFS(作業日報!$B$528:$B$548,作業日報!$A$528:$A$548,$A23,作業日報!$D$528:$D$548,"○")+SUMIFS(作業日報!$F$528:$F$548,作業日報!$E$528:$E$548,$A23,作業日報!$H$528:$H$548,"○")</f>
        <v>0</v>
      </c>
      <c r="R23" s="167">
        <f>SUMIFS(作業日報!$B$571:$B$591,作業日報!$A$571:$A$591,$A23,作業日報!$D$571:$D$591,"○")+SUMIFS(作業日報!$F$571:$F$591,作業日報!$E$571:$E$591,$A23,作業日報!$H$571:$H$591,"○")</f>
        <v>0</v>
      </c>
      <c r="S23" s="230">
        <f>SUMIFS(作業日報!$B$614:$B$634,作業日報!$A$614:$A$634,$A23,作業日報!$D$614:$D$634,"○")+SUMIFS(作業日報!$F$614:$F$634,作業日報!$E$614:$E$634,$A23,作業日報!$H$614:$H$634,"○")</f>
        <v>0</v>
      </c>
      <c r="T23" s="237">
        <f>SUMIFS(作業日報!$B$657:$B$677,作業日報!$A$657:$A$677,$A23,作業日報!$D$657:$D$677,"○")+SUMIFS(作業日報!$F$657:$F$677,作業日報!$E$657:$E$677,$A23,作業日報!$H$657:$H$677,"○")</f>
        <v>0</v>
      </c>
      <c r="U23" s="238">
        <f>SUMIFS(作業日報!$B$700:$B$720,作業日報!$A$700:$A$720,$A23,作業日報!$D$700:$D$720,"○")+SUMIFS(作業日報!$F$700:$F$720,作業日報!$E$700:$E$720,$A23,作業日報!$H$700:$H$720,"○")</f>
        <v>0</v>
      </c>
      <c r="V23" s="238">
        <f>SUMIFS(作業日報!$B$743:$B$763,作業日報!$A$743:$A$763,$A23,作業日報!$D$743:$D$763,"○")+SUMIFS(作業日報!$F$743:$F$763,作業日報!$E$743:$E$763,$A23,作業日報!$H$743:$H$763,"○")</f>
        <v>0</v>
      </c>
      <c r="W23" s="238">
        <f>SUMIFS(作業日報!$B$786:$B$806,作業日報!$A$786:$A$806,$A23,作業日報!$D$786:$D$806,"○")+SUMIFS(作業日報!$F$786:$F$806,作業日報!$E$786:$E$806,$A23,作業日報!$H$786:$H$806,"○")</f>
        <v>0</v>
      </c>
      <c r="X23" s="238">
        <f>SUMIFS(作業日報!$B$829:$B$849,作業日報!$A$829:$A$849,$A23,作業日報!$D$829:$D$849,"○")+SUMIFS(作業日報!$F$829:$F$849,作業日報!$E$829:$E$849,$A23,作業日報!$H$829:$H$849,"○")</f>
        <v>0</v>
      </c>
      <c r="Y23" s="238">
        <f>SUMIFS(作業日報!$B$872:$B$892,作業日報!$A$872:$A$892,$A23,作業日報!$D$872:$D$892,"○")+SUMIFS(作業日報!$F$872:$F$892,作業日報!$E$872:$E$892,$A23,作業日報!$H$872:$H$892,"○")</f>
        <v>0</v>
      </c>
      <c r="Z23" s="238">
        <f>SUMIFS(作業日報!$B$915:$B$935,作業日報!$A$915:$A$935,$A23,作業日報!$D$915:$D$935,"○")+SUMIFS(作業日報!$F$915:$F$935,作業日報!$E$915:$E$935,$A23,作業日報!$H$915:$H$935,"○")</f>
        <v>0</v>
      </c>
      <c r="AA23" s="230">
        <f>SUMIFS(作業日報!$B$958:$B$978,作業日報!$A$958:$A$978,$A23,作業日報!$D$958:$D$978,"○")+SUMIFS(作業日報!$F$958:$F$978,作業日報!$E$958:$E$978,$A23,作業日報!$H$958:$H$978,"○")</f>
        <v>0</v>
      </c>
    </row>
    <row r="24" spans="1:27" x14ac:dyDescent="0.15">
      <c r="A24" s="168"/>
      <c r="B24" s="169"/>
      <c r="C24" s="170"/>
      <c r="D24" s="171">
        <f>SUMIFS(作業日報!B:B,作業日報!A:A,A24,作業日報!D:D,"○")+SUMIFS(作業日報!F:F,作業日報!E:E,A24,作業日報!H:H,"○")</f>
        <v>0</v>
      </c>
      <c r="E24" s="240">
        <f>SUMIFS(作業日報!$B$12:$B$32,作業日報!$A$12:$A$32,$A24,作業日報!$D$12:$D$32,"○")+SUMIFS(作業日報!$F$12:$F$32,作業日報!$E$12:$E$32,$A24,作業日報!$H$12:$H$32,"○")</f>
        <v>0</v>
      </c>
      <c r="F24" s="167">
        <f>SUMIFS(作業日報!$B$55:$B$75,作業日報!$A$55:$A$75,$A24,作業日報!$D$55:$D$75,"○")+SUMIFS(作業日報!$F$55:$F$75,作業日報!$E$55:$E$75,$A24,作業日報!$H$55:$H$75,"○")</f>
        <v>0</v>
      </c>
      <c r="G24" s="167">
        <f>SUMIFS(作業日報!$B$98:$B$118,作業日報!$A$98:$A$118,$A24,作業日報!$D$98:$D$118,"○")+SUMIFS(作業日報!$F$98:$F$118,作業日報!$E$98:$E$118,$A24,作業日報!$H$98:$H$118,"○")</f>
        <v>0</v>
      </c>
      <c r="H24" s="167">
        <f>SUMIFS(作業日報!$B$141:$B$161,作業日報!$A$141:$A$161,$A24,作業日報!$D$141:$D$161,"○")+SUMIFS(作業日報!$F$141:$F$161,作業日報!$E$141:$E$161,$A24,作業日報!$H$141:$H$161,"○")</f>
        <v>0</v>
      </c>
      <c r="I24" s="167">
        <f>SUMIFS(作業日報!$B$184:$B$204,作業日報!$A$184:$A$204,$A24,作業日報!$D$184:$D$204,"○")+SUMIFS(作業日報!$F$184:$F$204,作業日報!$E$184:$E$204,$A24,作業日報!$H$184:$H$204,"○")</f>
        <v>0</v>
      </c>
      <c r="J24" s="167">
        <f>SUMIFS(作業日報!$B$227:$B$247,作業日報!$A$227:$A$247,$A24,作業日報!$D$227:$D$247,"○")+SUMIFS(作業日報!$F$227:$F$247,作業日報!$E$227:$E$247,$A24,作業日報!$H$227:$H$247,"○")</f>
        <v>0</v>
      </c>
      <c r="K24" s="167">
        <f>SUMIFS(作業日報!$B$270:$B$290,作業日報!$A$270:$A$290,$A24,作業日報!$D$270:$D$290,"○")+SUMIFS(作業日報!$F$270:$F$290,作業日報!$E$270:$E$290,$A24,作業日報!$H$270:$H$290,"○")</f>
        <v>0</v>
      </c>
      <c r="L24" s="167">
        <f>SUMIFS(作業日報!$B$313:$B$333,作業日報!$A$313:$A$333,$A24,作業日報!$D$313:$D$333,"○")+SUMIFS(作業日報!$F$313:$F$333,作業日報!$E$313:$E$333,$A24,作業日報!$H$313:$H$333,"○")</f>
        <v>0</v>
      </c>
      <c r="M24" s="167">
        <f>SUMIFS(作業日報!$B$356:$B$376,作業日報!$A$356:$A$376,$A24,作業日報!$D$356:$D$376,"○")+SUMIFS(作業日報!$F$356:$F$376,作業日報!$E$356:$E$376,$A24,作業日報!$H$356:$H$376,"○")</f>
        <v>0</v>
      </c>
      <c r="N24" s="167">
        <f>SUMIFS(作業日報!$B$399:$B$419,作業日報!$A$399:$A$419,$A24,作業日報!$D$399:$D$419,"○")+SUMIFS(作業日報!$F$399:$F$419,作業日報!$E$399:$E$419,$A24,作業日報!$H$399:$H$419,"○")</f>
        <v>0</v>
      </c>
      <c r="O24" s="167">
        <f>SUMIFS(作業日報!$B$442:$B$462,作業日報!$A$442:$A$462,$A24,作業日報!$D$442:$D$462,"○")+SUMIFS(作業日報!$F$442:$F$462,作業日報!$E$442:$E$462,$A24,作業日報!$H$442:$H$462,"○")</f>
        <v>0</v>
      </c>
      <c r="P24" s="167">
        <f>SUMIFS(作業日報!$B$485:$B$505,作業日報!$A$485:$A$505,$A24,作業日報!$D$485:$D$505,"○")+SUMIFS(作業日報!$F$485:$F$505,作業日報!$E$485:$E$505,$A24,作業日報!$H$485:$H$505,"○")</f>
        <v>0</v>
      </c>
      <c r="Q24" s="167">
        <f>SUMIFS(作業日報!$B$528:$B$548,作業日報!$A$528:$A$548,$A24,作業日報!$D$528:$D$548,"○")+SUMIFS(作業日報!$F$528:$F$548,作業日報!$E$528:$E$548,$A24,作業日報!$H$528:$H$548,"○")</f>
        <v>0</v>
      </c>
      <c r="R24" s="167">
        <f>SUMIFS(作業日報!$B$571:$B$591,作業日報!$A$571:$A$591,$A24,作業日報!$D$571:$D$591,"○")+SUMIFS(作業日報!$F$571:$F$591,作業日報!$E$571:$E$591,$A24,作業日報!$H$571:$H$591,"○")</f>
        <v>0</v>
      </c>
      <c r="S24" s="230">
        <f>SUMIFS(作業日報!$B$614:$B$634,作業日報!$A$614:$A$634,$A24,作業日報!$D$614:$D$634,"○")+SUMIFS(作業日報!$F$614:$F$634,作業日報!$E$614:$E$634,$A24,作業日報!$H$614:$H$634,"○")</f>
        <v>0</v>
      </c>
      <c r="T24" s="237">
        <f>SUMIFS(作業日報!$B$657:$B$677,作業日報!$A$657:$A$677,$A24,作業日報!$D$657:$D$677,"○")+SUMIFS(作業日報!$F$657:$F$677,作業日報!$E$657:$E$677,$A24,作業日報!$H$657:$H$677,"○")</f>
        <v>0</v>
      </c>
      <c r="U24" s="238">
        <f>SUMIFS(作業日報!$B$700:$B$720,作業日報!$A$700:$A$720,$A24,作業日報!$D$700:$D$720,"○")+SUMIFS(作業日報!$F$700:$F$720,作業日報!$E$700:$E$720,$A24,作業日報!$H$700:$H$720,"○")</f>
        <v>0</v>
      </c>
      <c r="V24" s="238">
        <f>SUMIFS(作業日報!$B$743:$B$763,作業日報!$A$743:$A$763,$A24,作業日報!$D$743:$D$763,"○")+SUMIFS(作業日報!$F$743:$F$763,作業日報!$E$743:$E$763,$A24,作業日報!$H$743:$H$763,"○")</f>
        <v>0</v>
      </c>
      <c r="W24" s="238">
        <f>SUMIFS(作業日報!$B$786:$B$806,作業日報!$A$786:$A$806,$A24,作業日報!$D$786:$D$806,"○")+SUMIFS(作業日報!$F$786:$F$806,作業日報!$E$786:$E$806,$A24,作業日報!$H$786:$H$806,"○")</f>
        <v>0</v>
      </c>
      <c r="X24" s="238">
        <f>SUMIFS(作業日報!$B$829:$B$849,作業日報!$A$829:$A$849,$A24,作業日報!$D$829:$D$849,"○")+SUMIFS(作業日報!$F$829:$F$849,作業日報!$E$829:$E$849,$A24,作業日報!$H$829:$H$849,"○")</f>
        <v>0</v>
      </c>
      <c r="Y24" s="238">
        <f>SUMIFS(作業日報!$B$872:$B$892,作業日報!$A$872:$A$892,$A24,作業日報!$D$872:$D$892,"○")+SUMIFS(作業日報!$F$872:$F$892,作業日報!$E$872:$E$892,$A24,作業日報!$H$872:$H$892,"○")</f>
        <v>0</v>
      </c>
      <c r="Z24" s="238">
        <f>SUMIFS(作業日報!$B$915:$B$935,作業日報!$A$915:$A$935,$A24,作業日報!$D$915:$D$935,"○")+SUMIFS(作業日報!$F$915:$F$935,作業日報!$E$915:$E$935,$A24,作業日報!$H$915:$H$935,"○")</f>
        <v>0</v>
      </c>
      <c r="AA24" s="230">
        <f>SUMIFS(作業日報!$B$958:$B$978,作業日報!$A$958:$A$978,$A24,作業日報!$D$958:$D$978,"○")+SUMIFS(作業日報!$F$958:$F$978,作業日報!$E$958:$E$978,$A24,作業日報!$H$958:$H$978,"○")</f>
        <v>0</v>
      </c>
    </row>
    <row r="25" spans="1:27" x14ac:dyDescent="0.15">
      <c r="A25" s="163"/>
      <c r="B25" s="169"/>
      <c r="C25" s="170"/>
      <c r="D25" s="171">
        <f>SUMIFS(作業日報!B:B,作業日報!A:A,A25,作業日報!D:D,"○")+SUMIFS(作業日報!F:F,作業日報!E:E,A25,作業日報!H:H,"○")</f>
        <v>0</v>
      </c>
      <c r="E25" s="240">
        <f>SUMIFS(作業日報!$B$12:$B$32,作業日報!$A$12:$A$32,$A25,作業日報!$D$12:$D$32,"○")+SUMIFS(作業日報!$F$12:$F$32,作業日報!$E$12:$E$32,$A25,作業日報!$H$12:$H$32,"○")</f>
        <v>0</v>
      </c>
      <c r="F25" s="167">
        <f>SUMIFS(作業日報!$B$55:$B$75,作業日報!$A$55:$A$75,$A25,作業日報!$D$55:$D$75,"○")+SUMIFS(作業日報!$F$55:$F$75,作業日報!$E$55:$E$75,$A25,作業日報!$H$55:$H$75,"○")</f>
        <v>0</v>
      </c>
      <c r="G25" s="167">
        <f>SUMIFS(作業日報!$B$98:$B$118,作業日報!$A$98:$A$118,$A25,作業日報!$D$98:$D$118,"○")+SUMIFS(作業日報!$F$98:$F$118,作業日報!$E$98:$E$118,$A25,作業日報!$H$98:$H$118,"○")</f>
        <v>0</v>
      </c>
      <c r="H25" s="167">
        <f>SUMIFS(作業日報!$B$141:$B$161,作業日報!$A$141:$A$161,$A25,作業日報!$D$141:$D$161,"○")+SUMIFS(作業日報!$F$141:$F$161,作業日報!$E$141:$E$161,$A25,作業日報!$H$141:$H$161,"○")</f>
        <v>0</v>
      </c>
      <c r="I25" s="167">
        <f>SUMIFS(作業日報!$B$184:$B$204,作業日報!$A$184:$A$204,$A25,作業日報!$D$184:$D$204,"○")+SUMIFS(作業日報!$F$184:$F$204,作業日報!$E$184:$E$204,$A25,作業日報!$H$184:$H$204,"○")</f>
        <v>0</v>
      </c>
      <c r="J25" s="167">
        <f>SUMIFS(作業日報!$B$227:$B$247,作業日報!$A$227:$A$247,$A25,作業日報!$D$227:$D$247,"○")+SUMIFS(作業日報!$F$227:$F$247,作業日報!$E$227:$E$247,$A25,作業日報!$H$227:$H$247,"○")</f>
        <v>0</v>
      </c>
      <c r="K25" s="167">
        <f>SUMIFS(作業日報!$B$270:$B$290,作業日報!$A$270:$A$290,$A25,作業日報!$D$270:$D$290,"○")+SUMIFS(作業日報!$F$270:$F$290,作業日報!$E$270:$E$290,$A25,作業日報!$H$270:$H$290,"○")</f>
        <v>0</v>
      </c>
      <c r="L25" s="167">
        <f>SUMIFS(作業日報!$B$313:$B$333,作業日報!$A$313:$A$333,$A25,作業日報!$D$313:$D$333,"○")+SUMIFS(作業日報!$F$313:$F$333,作業日報!$E$313:$E$333,$A25,作業日報!$H$313:$H$333,"○")</f>
        <v>0</v>
      </c>
      <c r="M25" s="167">
        <f>SUMIFS(作業日報!$B$356:$B$376,作業日報!$A$356:$A$376,$A25,作業日報!$D$356:$D$376,"○")+SUMIFS(作業日報!$F$356:$F$376,作業日報!$E$356:$E$376,$A25,作業日報!$H$356:$H$376,"○")</f>
        <v>0</v>
      </c>
      <c r="N25" s="167">
        <f>SUMIFS(作業日報!$B$399:$B$419,作業日報!$A$399:$A$419,$A25,作業日報!$D$399:$D$419,"○")+SUMIFS(作業日報!$F$399:$F$419,作業日報!$E$399:$E$419,$A25,作業日報!$H$399:$H$419,"○")</f>
        <v>0</v>
      </c>
      <c r="O25" s="167">
        <f>SUMIFS(作業日報!$B$442:$B$462,作業日報!$A$442:$A$462,$A25,作業日報!$D$442:$D$462,"○")+SUMIFS(作業日報!$F$442:$F$462,作業日報!$E$442:$E$462,$A25,作業日報!$H$442:$H$462,"○")</f>
        <v>0</v>
      </c>
      <c r="P25" s="167">
        <f>SUMIFS(作業日報!$B$485:$B$505,作業日報!$A$485:$A$505,$A25,作業日報!$D$485:$D$505,"○")+SUMIFS(作業日報!$F$485:$F$505,作業日報!$E$485:$E$505,$A25,作業日報!$H$485:$H$505,"○")</f>
        <v>0</v>
      </c>
      <c r="Q25" s="167">
        <f>SUMIFS(作業日報!$B$528:$B$548,作業日報!$A$528:$A$548,$A25,作業日報!$D$528:$D$548,"○")+SUMIFS(作業日報!$F$528:$F$548,作業日報!$E$528:$E$548,$A25,作業日報!$H$528:$H$548,"○")</f>
        <v>0</v>
      </c>
      <c r="R25" s="167">
        <f>SUMIFS(作業日報!$B$571:$B$591,作業日報!$A$571:$A$591,$A25,作業日報!$D$571:$D$591,"○")+SUMIFS(作業日報!$F$571:$F$591,作業日報!$E$571:$E$591,$A25,作業日報!$H$571:$H$591,"○")</f>
        <v>0</v>
      </c>
      <c r="S25" s="230">
        <f>SUMIFS(作業日報!$B$614:$B$634,作業日報!$A$614:$A$634,$A25,作業日報!$D$614:$D$634,"○")+SUMIFS(作業日報!$F$614:$F$634,作業日報!$E$614:$E$634,$A25,作業日報!$H$614:$H$634,"○")</f>
        <v>0</v>
      </c>
      <c r="T25" s="237">
        <f>SUMIFS(作業日報!$B$657:$B$677,作業日報!$A$657:$A$677,$A25,作業日報!$D$657:$D$677,"○")+SUMIFS(作業日報!$F$657:$F$677,作業日報!$E$657:$E$677,$A25,作業日報!$H$657:$H$677,"○")</f>
        <v>0</v>
      </c>
      <c r="U25" s="238">
        <f>SUMIFS(作業日報!$B$700:$B$720,作業日報!$A$700:$A$720,$A25,作業日報!$D$700:$D$720,"○")+SUMIFS(作業日報!$F$700:$F$720,作業日報!$E$700:$E$720,$A25,作業日報!$H$700:$H$720,"○")</f>
        <v>0</v>
      </c>
      <c r="V25" s="238">
        <f>SUMIFS(作業日報!$B$743:$B$763,作業日報!$A$743:$A$763,$A25,作業日報!$D$743:$D$763,"○")+SUMIFS(作業日報!$F$743:$F$763,作業日報!$E$743:$E$763,$A25,作業日報!$H$743:$H$763,"○")</f>
        <v>0</v>
      </c>
      <c r="W25" s="238">
        <f>SUMIFS(作業日報!$B$786:$B$806,作業日報!$A$786:$A$806,$A25,作業日報!$D$786:$D$806,"○")+SUMIFS(作業日報!$F$786:$F$806,作業日報!$E$786:$E$806,$A25,作業日報!$H$786:$H$806,"○")</f>
        <v>0</v>
      </c>
      <c r="X25" s="238">
        <f>SUMIFS(作業日報!$B$829:$B$849,作業日報!$A$829:$A$849,$A25,作業日報!$D$829:$D$849,"○")+SUMIFS(作業日報!$F$829:$F$849,作業日報!$E$829:$E$849,$A25,作業日報!$H$829:$H$849,"○")</f>
        <v>0</v>
      </c>
      <c r="Y25" s="238">
        <f>SUMIFS(作業日報!$B$872:$B$892,作業日報!$A$872:$A$892,$A25,作業日報!$D$872:$D$892,"○")+SUMIFS(作業日報!$F$872:$F$892,作業日報!$E$872:$E$892,$A25,作業日報!$H$872:$H$892,"○")</f>
        <v>0</v>
      </c>
      <c r="Z25" s="238">
        <f>SUMIFS(作業日報!$B$915:$B$935,作業日報!$A$915:$A$935,$A25,作業日報!$D$915:$D$935,"○")+SUMIFS(作業日報!$F$915:$F$935,作業日報!$E$915:$E$935,$A25,作業日報!$H$915:$H$935,"○")</f>
        <v>0</v>
      </c>
      <c r="AA25" s="230">
        <f>SUMIFS(作業日報!$B$958:$B$978,作業日報!$A$958:$A$978,$A25,作業日報!$D$958:$D$978,"○")+SUMIFS(作業日報!$F$958:$F$978,作業日報!$E$958:$E$978,$A25,作業日報!$H$958:$H$978,"○")</f>
        <v>0</v>
      </c>
    </row>
    <row r="26" spans="1:27" x14ac:dyDescent="0.15">
      <c r="A26" s="168"/>
      <c r="B26" s="169"/>
      <c r="C26" s="170"/>
      <c r="D26" s="171">
        <f>SUMIFS(作業日報!B:B,作業日報!A:A,A26,作業日報!D:D,"○")+SUMIFS(作業日報!F:F,作業日報!E:E,A26,作業日報!H:H,"○")</f>
        <v>0</v>
      </c>
      <c r="E26" s="240">
        <f>SUMIFS(作業日報!$B$12:$B$32,作業日報!$A$12:$A$32,$A26,作業日報!$D$12:$D$32,"○")+SUMIFS(作業日報!$F$12:$F$32,作業日報!$E$12:$E$32,$A26,作業日報!$H$12:$H$32,"○")</f>
        <v>0</v>
      </c>
      <c r="F26" s="167">
        <f>SUMIFS(作業日報!$B$55:$B$75,作業日報!$A$55:$A$75,$A26,作業日報!$D$55:$D$75,"○")+SUMIFS(作業日報!$F$55:$F$75,作業日報!$E$55:$E$75,$A26,作業日報!$H$55:$H$75,"○")</f>
        <v>0</v>
      </c>
      <c r="G26" s="167">
        <f>SUMIFS(作業日報!$B$98:$B$118,作業日報!$A$98:$A$118,$A26,作業日報!$D$98:$D$118,"○")+SUMIFS(作業日報!$F$98:$F$118,作業日報!$E$98:$E$118,$A26,作業日報!$H$98:$H$118,"○")</f>
        <v>0</v>
      </c>
      <c r="H26" s="167">
        <f>SUMIFS(作業日報!$B$141:$B$161,作業日報!$A$141:$A$161,$A26,作業日報!$D$141:$D$161,"○")+SUMIFS(作業日報!$F$141:$F$161,作業日報!$E$141:$E$161,$A26,作業日報!$H$141:$H$161,"○")</f>
        <v>0</v>
      </c>
      <c r="I26" s="167">
        <f>SUMIFS(作業日報!$B$184:$B$204,作業日報!$A$184:$A$204,$A26,作業日報!$D$184:$D$204,"○")+SUMIFS(作業日報!$F$184:$F$204,作業日報!$E$184:$E$204,$A26,作業日報!$H$184:$H$204,"○")</f>
        <v>0</v>
      </c>
      <c r="J26" s="167">
        <f>SUMIFS(作業日報!$B$227:$B$247,作業日報!$A$227:$A$247,$A26,作業日報!$D$227:$D$247,"○")+SUMIFS(作業日報!$F$227:$F$247,作業日報!$E$227:$E$247,$A26,作業日報!$H$227:$H$247,"○")</f>
        <v>0</v>
      </c>
      <c r="K26" s="167">
        <f>SUMIFS(作業日報!$B$270:$B$290,作業日報!$A$270:$A$290,$A26,作業日報!$D$270:$D$290,"○")+SUMIFS(作業日報!$F$270:$F$290,作業日報!$E$270:$E$290,$A26,作業日報!$H$270:$H$290,"○")</f>
        <v>0</v>
      </c>
      <c r="L26" s="167">
        <f>SUMIFS(作業日報!$B$313:$B$333,作業日報!$A$313:$A$333,$A26,作業日報!$D$313:$D$333,"○")+SUMIFS(作業日報!$F$313:$F$333,作業日報!$E$313:$E$333,$A26,作業日報!$H$313:$H$333,"○")</f>
        <v>0</v>
      </c>
      <c r="M26" s="167">
        <f>SUMIFS(作業日報!$B$356:$B$376,作業日報!$A$356:$A$376,$A26,作業日報!$D$356:$D$376,"○")+SUMIFS(作業日報!$F$356:$F$376,作業日報!$E$356:$E$376,$A26,作業日報!$H$356:$H$376,"○")</f>
        <v>0</v>
      </c>
      <c r="N26" s="167">
        <f>SUMIFS(作業日報!$B$399:$B$419,作業日報!$A$399:$A$419,$A26,作業日報!$D$399:$D$419,"○")+SUMIFS(作業日報!$F$399:$F$419,作業日報!$E$399:$E$419,$A26,作業日報!$H$399:$H$419,"○")</f>
        <v>0</v>
      </c>
      <c r="O26" s="167">
        <f>SUMIFS(作業日報!$B$442:$B$462,作業日報!$A$442:$A$462,$A26,作業日報!$D$442:$D$462,"○")+SUMIFS(作業日報!$F$442:$F$462,作業日報!$E$442:$E$462,$A26,作業日報!$H$442:$H$462,"○")</f>
        <v>0</v>
      </c>
      <c r="P26" s="167">
        <f>SUMIFS(作業日報!$B$485:$B$505,作業日報!$A$485:$A$505,$A26,作業日報!$D$485:$D$505,"○")+SUMIFS(作業日報!$F$485:$F$505,作業日報!$E$485:$E$505,$A26,作業日報!$H$485:$H$505,"○")</f>
        <v>0</v>
      </c>
      <c r="Q26" s="167">
        <f>SUMIFS(作業日報!$B$528:$B$548,作業日報!$A$528:$A$548,$A26,作業日報!$D$528:$D$548,"○")+SUMIFS(作業日報!$F$528:$F$548,作業日報!$E$528:$E$548,$A26,作業日報!$H$528:$H$548,"○")</f>
        <v>0</v>
      </c>
      <c r="R26" s="167">
        <f>SUMIFS(作業日報!$B$571:$B$591,作業日報!$A$571:$A$591,$A26,作業日報!$D$571:$D$591,"○")+SUMIFS(作業日報!$F$571:$F$591,作業日報!$E$571:$E$591,$A26,作業日報!$H$571:$H$591,"○")</f>
        <v>0</v>
      </c>
      <c r="S26" s="230">
        <f>SUMIFS(作業日報!$B$614:$B$634,作業日報!$A$614:$A$634,$A26,作業日報!$D$614:$D$634,"○")+SUMIFS(作業日報!$F$614:$F$634,作業日報!$E$614:$E$634,$A26,作業日報!$H$614:$H$634,"○")</f>
        <v>0</v>
      </c>
      <c r="T26" s="237">
        <f>SUMIFS(作業日報!$B$657:$B$677,作業日報!$A$657:$A$677,$A26,作業日報!$D$657:$D$677,"○")+SUMIFS(作業日報!$F$657:$F$677,作業日報!$E$657:$E$677,$A26,作業日報!$H$657:$H$677,"○")</f>
        <v>0</v>
      </c>
      <c r="U26" s="238">
        <f>SUMIFS(作業日報!$B$700:$B$720,作業日報!$A$700:$A$720,$A26,作業日報!$D$700:$D$720,"○")+SUMIFS(作業日報!$F$700:$F$720,作業日報!$E$700:$E$720,$A26,作業日報!$H$700:$H$720,"○")</f>
        <v>0</v>
      </c>
      <c r="V26" s="238">
        <f>SUMIFS(作業日報!$B$743:$B$763,作業日報!$A$743:$A$763,$A26,作業日報!$D$743:$D$763,"○")+SUMIFS(作業日報!$F$743:$F$763,作業日報!$E$743:$E$763,$A26,作業日報!$H$743:$H$763,"○")</f>
        <v>0</v>
      </c>
      <c r="W26" s="238">
        <f>SUMIFS(作業日報!$B$786:$B$806,作業日報!$A$786:$A$806,$A26,作業日報!$D$786:$D$806,"○")+SUMIFS(作業日報!$F$786:$F$806,作業日報!$E$786:$E$806,$A26,作業日報!$H$786:$H$806,"○")</f>
        <v>0</v>
      </c>
      <c r="X26" s="238">
        <f>SUMIFS(作業日報!$B$829:$B$849,作業日報!$A$829:$A$849,$A26,作業日報!$D$829:$D$849,"○")+SUMIFS(作業日報!$F$829:$F$849,作業日報!$E$829:$E$849,$A26,作業日報!$H$829:$H$849,"○")</f>
        <v>0</v>
      </c>
      <c r="Y26" s="238">
        <f>SUMIFS(作業日報!$B$872:$B$892,作業日報!$A$872:$A$892,$A26,作業日報!$D$872:$D$892,"○")+SUMIFS(作業日報!$F$872:$F$892,作業日報!$E$872:$E$892,$A26,作業日報!$H$872:$H$892,"○")</f>
        <v>0</v>
      </c>
      <c r="Z26" s="238">
        <f>SUMIFS(作業日報!$B$915:$B$935,作業日報!$A$915:$A$935,$A26,作業日報!$D$915:$D$935,"○")+SUMIFS(作業日報!$F$915:$F$935,作業日報!$E$915:$E$935,$A26,作業日報!$H$915:$H$935,"○")</f>
        <v>0</v>
      </c>
      <c r="AA26" s="230">
        <f>SUMIFS(作業日報!$B$958:$B$978,作業日報!$A$958:$A$978,$A26,作業日報!$D$958:$D$978,"○")+SUMIFS(作業日報!$F$958:$F$978,作業日報!$E$958:$E$978,$A26,作業日報!$H$958:$H$978,"○")</f>
        <v>0</v>
      </c>
    </row>
    <row r="27" spans="1:27" x14ac:dyDescent="0.15">
      <c r="A27" s="163"/>
      <c r="B27" s="169"/>
      <c r="C27" s="170"/>
      <c r="D27" s="171">
        <f>SUMIFS(作業日報!B:B,作業日報!A:A,A27,作業日報!D:D,"○")+SUMIFS(作業日報!F:F,作業日報!E:E,A27,作業日報!H:H,"○")</f>
        <v>0</v>
      </c>
      <c r="E27" s="240">
        <f>SUMIFS(作業日報!$B$12:$B$32,作業日報!$A$12:$A$32,$A27,作業日報!$D$12:$D$32,"○")+SUMIFS(作業日報!$F$12:$F$32,作業日報!$E$12:$E$32,$A27,作業日報!$H$12:$H$32,"○")</f>
        <v>0</v>
      </c>
      <c r="F27" s="167">
        <f>SUMIFS(作業日報!$B$55:$B$75,作業日報!$A$55:$A$75,$A27,作業日報!$D$55:$D$75,"○")+SUMIFS(作業日報!$F$55:$F$75,作業日報!$E$55:$E$75,$A27,作業日報!$H$55:$H$75,"○")</f>
        <v>0</v>
      </c>
      <c r="G27" s="167">
        <f>SUMIFS(作業日報!$B$98:$B$118,作業日報!$A$98:$A$118,$A27,作業日報!$D$98:$D$118,"○")+SUMIFS(作業日報!$F$98:$F$118,作業日報!$E$98:$E$118,$A27,作業日報!$H$98:$H$118,"○")</f>
        <v>0</v>
      </c>
      <c r="H27" s="167">
        <f>SUMIFS(作業日報!$B$141:$B$161,作業日報!$A$141:$A$161,$A27,作業日報!$D$141:$D$161,"○")+SUMIFS(作業日報!$F$141:$F$161,作業日報!$E$141:$E$161,$A27,作業日報!$H$141:$H$161,"○")</f>
        <v>0</v>
      </c>
      <c r="I27" s="167">
        <f>SUMIFS(作業日報!$B$184:$B$204,作業日報!$A$184:$A$204,$A27,作業日報!$D$184:$D$204,"○")+SUMIFS(作業日報!$F$184:$F$204,作業日報!$E$184:$E$204,$A27,作業日報!$H$184:$H$204,"○")</f>
        <v>0</v>
      </c>
      <c r="J27" s="167">
        <f>SUMIFS(作業日報!$B$227:$B$247,作業日報!$A$227:$A$247,$A27,作業日報!$D$227:$D$247,"○")+SUMIFS(作業日報!$F$227:$F$247,作業日報!$E$227:$E$247,$A27,作業日報!$H$227:$H$247,"○")</f>
        <v>0</v>
      </c>
      <c r="K27" s="167">
        <f>SUMIFS(作業日報!$B$270:$B$290,作業日報!$A$270:$A$290,$A27,作業日報!$D$270:$D$290,"○")+SUMIFS(作業日報!$F$270:$F$290,作業日報!$E$270:$E$290,$A27,作業日報!$H$270:$H$290,"○")</f>
        <v>0</v>
      </c>
      <c r="L27" s="167">
        <f>SUMIFS(作業日報!$B$313:$B$333,作業日報!$A$313:$A$333,$A27,作業日報!$D$313:$D$333,"○")+SUMIFS(作業日報!$F$313:$F$333,作業日報!$E$313:$E$333,$A27,作業日報!$H$313:$H$333,"○")</f>
        <v>0</v>
      </c>
      <c r="M27" s="167">
        <f>SUMIFS(作業日報!$B$356:$B$376,作業日報!$A$356:$A$376,$A27,作業日報!$D$356:$D$376,"○")+SUMIFS(作業日報!$F$356:$F$376,作業日報!$E$356:$E$376,$A27,作業日報!$H$356:$H$376,"○")</f>
        <v>0</v>
      </c>
      <c r="N27" s="167">
        <f>SUMIFS(作業日報!$B$399:$B$419,作業日報!$A$399:$A$419,$A27,作業日報!$D$399:$D$419,"○")+SUMIFS(作業日報!$F$399:$F$419,作業日報!$E$399:$E$419,$A27,作業日報!$H$399:$H$419,"○")</f>
        <v>0</v>
      </c>
      <c r="O27" s="167">
        <f>SUMIFS(作業日報!$B$442:$B$462,作業日報!$A$442:$A$462,$A27,作業日報!$D$442:$D$462,"○")+SUMIFS(作業日報!$F$442:$F$462,作業日報!$E$442:$E$462,$A27,作業日報!$H$442:$H$462,"○")</f>
        <v>0</v>
      </c>
      <c r="P27" s="167">
        <f>SUMIFS(作業日報!$B$485:$B$505,作業日報!$A$485:$A$505,$A27,作業日報!$D$485:$D$505,"○")+SUMIFS(作業日報!$F$485:$F$505,作業日報!$E$485:$E$505,$A27,作業日報!$H$485:$H$505,"○")</f>
        <v>0</v>
      </c>
      <c r="Q27" s="167">
        <f>SUMIFS(作業日報!$B$528:$B$548,作業日報!$A$528:$A$548,$A27,作業日報!$D$528:$D$548,"○")+SUMIFS(作業日報!$F$528:$F$548,作業日報!$E$528:$E$548,$A27,作業日報!$H$528:$H$548,"○")</f>
        <v>0</v>
      </c>
      <c r="R27" s="167">
        <f>SUMIFS(作業日報!$B$571:$B$591,作業日報!$A$571:$A$591,$A27,作業日報!$D$571:$D$591,"○")+SUMIFS(作業日報!$F$571:$F$591,作業日報!$E$571:$E$591,$A27,作業日報!$H$571:$H$591,"○")</f>
        <v>0</v>
      </c>
      <c r="S27" s="230">
        <f>SUMIFS(作業日報!$B$614:$B$634,作業日報!$A$614:$A$634,$A27,作業日報!$D$614:$D$634,"○")+SUMIFS(作業日報!$F$614:$F$634,作業日報!$E$614:$E$634,$A27,作業日報!$H$614:$H$634,"○")</f>
        <v>0</v>
      </c>
      <c r="T27" s="237">
        <f>SUMIFS(作業日報!$B$657:$B$677,作業日報!$A$657:$A$677,$A27,作業日報!$D$657:$D$677,"○")+SUMIFS(作業日報!$F$657:$F$677,作業日報!$E$657:$E$677,$A27,作業日報!$H$657:$H$677,"○")</f>
        <v>0</v>
      </c>
      <c r="U27" s="238">
        <f>SUMIFS(作業日報!$B$700:$B$720,作業日報!$A$700:$A$720,$A27,作業日報!$D$700:$D$720,"○")+SUMIFS(作業日報!$F$700:$F$720,作業日報!$E$700:$E$720,$A27,作業日報!$H$700:$H$720,"○")</f>
        <v>0</v>
      </c>
      <c r="V27" s="238">
        <f>SUMIFS(作業日報!$B$743:$B$763,作業日報!$A$743:$A$763,$A27,作業日報!$D$743:$D$763,"○")+SUMIFS(作業日報!$F$743:$F$763,作業日報!$E$743:$E$763,$A27,作業日報!$H$743:$H$763,"○")</f>
        <v>0</v>
      </c>
      <c r="W27" s="238">
        <f>SUMIFS(作業日報!$B$786:$B$806,作業日報!$A$786:$A$806,$A27,作業日報!$D$786:$D$806,"○")+SUMIFS(作業日報!$F$786:$F$806,作業日報!$E$786:$E$806,$A27,作業日報!$H$786:$H$806,"○")</f>
        <v>0</v>
      </c>
      <c r="X27" s="238">
        <f>SUMIFS(作業日報!$B$829:$B$849,作業日報!$A$829:$A$849,$A27,作業日報!$D$829:$D$849,"○")+SUMIFS(作業日報!$F$829:$F$849,作業日報!$E$829:$E$849,$A27,作業日報!$H$829:$H$849,"○")</f>
        <v>0</v>
      </c>
      <c r="Y27" s="238">
        <f>SUMIFS(作業日報!$B$872:$B$892,作業日報!$A$872:$A$892,$A27,作業日報!$D$872:$D$892,"○")+SUMIFS(作業日報!$F$872:$F$892,作業日報!$E$872:$E$892,$A27,作業日報!$H$872:$H$892,"○")</f>
        <v>0</v>
      </c>
      <c r="Z27" s="238">
        <f>SUMIFS(作業日報!$B$915:$B$935,作業日報!$A$915:$A$935,$A27,作業日報!$D$915:$D$935,"○")+SUMIFS(作業日報!$F$915:$F$935,作業日報!$E$915:$E$935,$A27,作業日報!$H$915:$H$935,"○")</f>
        <v>0</v>
      </c>
      <c r="AA27" s="230">
        <f>SUMIFS(作業日報!$B$958:$B$978,作業日報!$A$958:$A$978,$A27,作業日報!$D$958:$D$978,"○")+SUMIFS(作業日報!$F$958:$F$978,作業日報!$E$958:$E$978,$A27,作業日報!$H$958:$H$978,"○")</f>
        <v>0</v>
      </c>
    </row>
    <row r="28" spans="1:27" x14ac:dyDescent="0.15">
      <c r="A28" s="168"/>
      <c r="B28" s="169"/>
      <c r="C28" s="170"/>
      <c r="D28" s="171">
        <f>SUMIFS(作業日報!B:B,作業日報!A:A,A28,作業日報!D:D,"○")+SUMIFS(作業日報!F:F,作業日報!E:E,A28,作業日報!H:H,"○")</f>
        <v>0</v>
      </c>
      <c r="E28" s="240">
        <f>SUMIFS(作業日報!$B$12:$B$32,作業日報!$A$12:$A$32,$A28,作業日報!$D$12:$D$32,"○")+SUMIFS(作業日報!$F$12:$F$32,作業日報!$E$12:$E$32,$A28,作業日報!$H$12:$H$32,"○")</f>
        <v>0</v>
      </c>
      <c r="F28" s="167">
        <f>SUMIFS(作業日報!$B$55:$B$75,作業日報!$A$55:$A$75,$A28,作業日報!$D$55:$D$75,"○")+SUMIFS(作業日報!$F$55:$F$75,作業日報!$E$55:$E$75,$A28,作業日報!$H$55:$H$75,"○")</f>
        <v>0</v>
      </c>
      <c r="G28" s="167">
        <f>SUMIFS(作業日報!$B$98:$B$118,作業日報!$A$98:$A$118,$A28,作業日報!$D$98:$D$118,"○")+SUMIFS(作業日報!$F$98:$F$118,作業日報!$E$98:$E$118,$A28,作業日報!$H$98:$H$118,"○")</f>
        <v>0</v>
      </c>
      <c r="H28" s="167">
        <f>SUMIFS(作業日報!$B$141:$B$161,作業日報!$A$141:$A$161,$A28,作業日報!$D$141:$D$161,"○")+SUMIFS(作業日報!$F$141:$F$161,作業日報!$E$141:$E$161,$A28,作業日報!$H$141:$H$161,"○")</f>
        <v>0</v>
      </c>
      <c r="I28" s="167">
        <f>SUMIFS(作業日報!$B$184:$B$204,作業日報!$A$184:$A$204,$A28,作業日報!$D$184:$D$204,"○")+SUMIFS(作業日報!$F$184:$F$204,作業日報!$E$184:$E$204,$A28,作業日報!$H$184:$H$204,"○")</f>
        <v>0</v>
      </c>
      <c r="J28" s="167">
        <f>SUMIFS(作業日報!$B$227:$B$247,作業日報!$A$227:$A$247,$A28,作業日報!$D$227:$D$247,"○")+SUMIFS(作業日報!$F$227:$F$247,作業日報!$E$227:$E$247,$A28,作業日報!$H$227:$H$247,"○")</f>
        <v>0</v>
      </c>
      <c r="K28" s="167">
        <f>SUMIFS(作業日報!$B$270:$B$290,作業日報!$A$270:$A$290,$A28,作業日報!$D$270:$D$290,"○")+SUMIFS(作業日報!$F$270:$F$290,作業日報!$E$270:$E$290,$A28,作業日報!$H$270:$H$290,"○")</f>
        <v>0</v>
      </c>
      <c r="L28" s="167">
        <f>SUMIFS(作業日報!$B$313:$B$333,作業日報!$A$313:$A$333,$A28,作業日報!$D$313:$D$333,"○")+SUMIFS(作業日報!$F$313:$F$333,作業日報!$E$313:$E$333,$A28,作業日報!$H$313:$H$333,"○")</f>
        <v>0</v>
      </c>
      <c r="M28" s="167">
        <f>SUMIFS(作業日報!$B$356:$B$376,作業日報!$A$356:$A$376,$A28,作業日報!$D$356:$D$376,"○")+SUMIFS(作業日報!$F$356:$F$376,作業日報!$E$356:$E$376,$A28,作業日報!$H$356:$H$376,"○")</f>
        <v>0</v>
      </c>
      <c r="N28" s="167">
        <f>SUMIFS(作業日報!$B$399:$B$419,作業日報!$A$399:$A$419,$A28,作業日報!$D$399:$D$419,"○")+SUMIFS(作業日報!$F$399:$F$419,作業日報!$E$399:$E$419,$A28,作業日報!$H$399:$H$419,"○")</f>
        <v>0</v>
      </c>
      <c r="O28" s="167">
        <f>SUMIFS(作業日報!$B$442:$B$462,作業日報!$A$442:$A$462,$A28,作業日報!$D$442:$D$462,"○")+SUMIFS(作業日報!$F$442:$F$462,作業日報!$E$442:$E$462,$A28,作業日報!$H$442:$H$462,"○")</f>
        <v>0</v>
      </c>
      <c r="P28" s="167">
        <f>SUMIFS(作業日報!$B$485:$B$505,作業日報!$A$485:$A$505,$A28,作業日報!$D$485:$D$505,"○")+SUMIFS(作業日報!$F$485:$F$505,作業日報!$E$485:$E$505,$A28,作業日報!$H$485:$H$505,"○")</f>
        <v>0</v>
      </c>
      <c r="Q28" s="167">
        <f>SUMIFS(作業日報!$B$528:$B$548,作業日報!$A$528:$A$548,$A28,作業日報!$D$528:$D$548,"○")+SUMIFS(作業日報!$F$528:$F$548,作業日報!$E$528:$E$548,$A28,作業日報!$H$528:$H$548,"○")</f>
        <v>0</v>
      </c>
      <c r="R28" s="167">
        <f>SUMIFS(作業日報!$B$571:$B$591,作業日報!$A$571:$A$591,$A28,作業日報!$D$571:$D$591,"○")+SUMIFS(作業日報!$F$571:$F$591,作業日報!$E$571:$E$591,$A28,作業日報!$H$571:$H$591,"○")</f>
        <v>0</v>
      </c>
      <c r="S28" s="230">
        <f>SUMIFS(作業日報!$B$614:$B$634,作業日報!$A$614:$A$634,$A28,作業日報!$D$614:$D$634,"○")+SUMIFS(作業日報!$F$614:$F$634,作業日報!$E$614:$E$634,$A28,作業日報!$H$614:$H$634,"○")</f>
        <v>0</v>
      </c>
      <c r="T28" s="237">
        <f>SUMIFS(作業日報!$B$657:$B$677,作業日報!$A$657:$A$677,$A28,作業日報!$D$657:$D$677,"○")+SUMIFS(作業日報!$F$657:$F$677,作業日報!$E$657:$E$677,$A28,作業日報!$H$657:$H$677,"○")</f>
        <v>0</v>
      </c>
      <c r="U28" s="238">
        <f>SUMIFS(作業日報!$B$700:$B$720,作業日報!$A$700:$A$720,$A28,作業日報!$D$700:$D$720,"○")+SUMIFS(作業日報!$F$700:$F$720,作業日報!$E$700:$E$720,$A28,作業日報!$H$700:$H$720,"○")</f>
        <v>0</v>
      </c>
      <c r="V28" s="238">
        <f>SUMIFS(作業日報!$B$743:$B$763,作業日報!$A$743:$A$763,$A28,作業日報!$D$743:$D$763,"○")+SUMIFS(作業日報!$F$743:$F$763,作業日報!$E$743:$E$763,$A28,作業日報!$H$743:$H$763,"○")</f>
        <v>0</v>
      </c>
      <c r="W28" s="238">
        <f>SUMIFS(作業日報!$B$786:$B$806,作業日報!$A$786:$A$806,$A28,作業日報!$D$786:$D$806,"○")+SUMIFS(作業日報!$F$786:$F$806,作業日報!$E$786:$E$806,$A28,作業日報!$H$786:$H$806,"○")</f>
        <v>0</v>
      </c>
      <c r="X28" s="238">
        <f>SUMIFS(作業日報!$B$829:$B$849,作業日報!$A$829:$A$849,$A28,作業日報!$D$829:$D$849,"○")+SUMIFS(作業日報!$F$829:$F$849,作業日報!$E$829:$E$849,$A28,作業日報!$H$829:$H$849,"○")</f>
        <v>0</v>
      </c>
      <c r="Y28" s="238">
        <f>SUMIFS(作業日報!$B$872:$B$892,作業日報!$A$872:$A$892,$A28,作業日報!$D$872:$D$892,"○")+SUMIFS(作業日報!$F$872:$F$892,作業日報!$E$872:$E$892,$A28,作業日報!$H$872:$H$892,"○")</f>
        <v>0</v>
      </c>
      <c r="Z28" s="238">
        <f>SUMIFS(作業日報!$B$915:$B$935,作業日報!$A$915:$A$935,$A28,作業日報!$D$915:$D$935,"○")+SUMIFS(作業日報!$F$915:$F$935,作業日報!$E$915:$E$935,$A28,作業日報!$H$915:$H$935,"○")</f>
        <v>0</v>
      </c>
      <c r="AA28" s="230">
        <f>SUMIFS(作業日報!$B$958:$B$978,作業日報!$A$958:$A$978,$A28,作業日報!$D$958:$D$978,"○")+SUMIFS(作業日報!$F$958:$F$978,作業日報!$E$958:$E$978,$A28,作業日報!$H$958:$H$978,"○")</f>
        <v>0</v>
      </c>
    </row>
    <row r="29" spans="1:27" x14ac:dyDescent="0.15">
      <c r="A29" s="163"/>
      <c r="B29" s="169"/>
      <c r="C29" s="170"/>
      <c r="D29" s="171">
        <f>SUMIFS(作業日報!B:B,作業日報!A:A,A29,作業日報!D:D,"○")+SUMIFS(作業日報!F:F,作業日報!E:E,A29,作業日報!H:H,"○")</f>
        <v>0</v>
      </c>
      <c r="E29" s="240">
        <f>SUMIFS(作業日報!$B$12:$B$32,作業日報!$A$12:$A$32,$A29,作業日報!$D$12:$D$32,"○")+SUMIFS(作業日報!$F$12:$F$32,作業日報!$E$12:$E$32,$A29,作業日報!$H$12:$H$32,"○")</f>
        <v>0</v>
      </c>
      <c r="F29" s="167">
        <f>SUMIFS(作業日報!$B$55:$B$75,作業日報!$A$55:$A$75,$A29,作業日報!$D$55:$D$75,"○")+SUMIFS(作業日報!$F$55:$F$75,作業日報!$E$55:$E$75,$A29,作業日報!$H$55:$H$75,"○")</f>
        <v>0</v>
      </c>
      <c r="G29" s="167">
        <f>SUMIFS(作業日報!$B$98:$B$118,作業日報!$A$98:$A$118,$A29,作業日報!$D$98:$D$118,"○")+SUMIFS(作業日報!$F$98:$F$118,作業日報!$E$98:$E$118,$A29,作業日報!$H$98:$H$118,"○")</f>
        <v>0</v>
      </c>
      <c r="H29" s="167">
        <f>SUMIFS(作業日報!$B$141:$B$161,作業日報!$A$141:$A$161,$A29,作業日報!$D$141:$D$161,"○")+SUMIFS(作業日報!$F$141:$F$161,作業日報!$E$141:$E$161,$A29,作業日報!$H$141:$H$161,"○")</f>
        <v>0</v>
      </c>
      <c r="I29" s="167">
        <f>SUMIFS(作業日報!$B$184:$B$204,作業日報!$A$184:$A$204,$A29,作業日報!$D$184:$D$204,"○")+SUMIFS(作業日報!$F$184:$F$204,作業日報!$E$184:$E$204,$A29,作業日報!$H$184:$H$204,"○")</f>
        <v>0</v>
      </c>
      <c r="J29" s="167">
        <f>SUMIFS(作業日報!$B$227:$B$247,作業日報!$A$227:$A$247,$A29,作業日報!$D$227:$D$247,"○")+SUMIFS(作業日報!$F$227:$F$247,作業日報!$E$227:$E$247,$A29,作業日報!$H$227:$H$247,"○")</f>
        <v>0</v>
      </c>
      <c r="K29" s="167">
        <f>SUMIFS(作業日報!$B$270:$B$290,作業日報!$A$270:$A$290,$A29,作業日報!$D$270:$D$290,"○")+SUMIFS(作業日報!$F$270:$F$290,作業日報!$E$270:$E$290,$A29,作業日報!$H$270:$H$290,"○")</f>
        <v>0</v>
      </c>
      <c r="L29" s="167">
        <f>SUMIFS(作業日報!$B$313:$B$333,作業日報!$A$313:$A$333,$A29,作業日報!$D$313:$D$333,"○")+SUMIFS(作業日報!$F$313:$F$333,作業日報!$E$313:$E$333,$A29,作業日報!$H$313:$H$333,"○")</f>
        <v>0</v>
      </c>
      <c r="M29" s="167">
        <f>SUMIFS(作業日報!$B$356:$B$376,作業日報!$A$356:$A$376,$A29,作業日報!$D$356:$D$376,"○")+SUMIFS(作業日報!$F$356:$F$376,作業日報!$E$356:$E$376,$A29,作業日報!$H$356:$H$376,"○")</f>
        <v>0</v>
      </c>
      <c r="N29" s="167">
        <f>SUMIFS(作業日報!$B$399:$B$419,作業日報!$A$399:$A$419,$A29,作業日報!$D$399:$D$419,"○")+SUMIFS(作業日報!$F$399:$F$419,作業日報!$E$399:$E$419,$A29,作業日報!$H$399:$H$419,"○")</f>
        <v>0</v>
      </c>
      <c r="O29" s="167">
        <f>SUMIFS(作業日報!$B$442:$B$462,作業日報!$A$442:$A$462,$A29,作業日報!$D$442:$D$462,"○")+SUMIFS(作業日報!$F$442:$F$462,作業日報!$E$442:$E$462,$A29,作業日報!$H$442:$H$462,"○")</f>
        <v>0</v>
      </c>
      <c r="P29" s="167">
        <f>SUMIFS(作業日報!$B$485:$B$505,作業日報!$A$485:$A$505,$A29,作業日報!$D$485:$D$505,"○")+SUMIFS(作業日報!$F$485:$F$505,作業日報!$E$485:$E$505,$A29,作業日報!$H$485:$H$505,"○")</f>
        <v>0</v>
      </c>
      <c r="Q29" s="167">
        <f>SUMIFS(作業日報!$B$528:$B$548,作業日報!$A$528:$A$548,$A29,作業日報!$D$528:$D$548,"○")+SUMIFS(作業日報!$F$528:$F$548,作業日報!$E$528:$E$548,$A29,作業日報!$H$528:$H$548,"○")</f>
        <v>0</v>
      </c>
      <c r="R29" s="167">
        <f>SUMIFS(作業日報!$B$571:$B$591,作業日報!$A$571:$A$591,$A29,作業日報!$D$571:$D$591,"○")+SUMIFS(作業日報!$F$571:$F$591,作業日報!$E$571:$E$591,$A29,作業日報!$H$571:$H$591,"○")</f>
        <v>0</v>
      </c>
      <c r="S29" s="230">
        <f>SUMIFS(作業日報!$B$614:$B$634,作業日報!$A$614:$A$634,$A29,作業日報!$D$614:$D$634,"○")+SUMIFS(作業日報!$F$614:$F$634,作業日報!$E$614:$E$634,$A29,作業日報!$H$614:$H$634,"○")</f>
        <v>0</v>
      </c>
      <c r="T29" s="237">
        <f>SUMIFS(作業日報!$B$657:$B$677,作業日報!$A$657:$A$677,$A29,作業日報!$D$657:$D$677,"○")+SUMIFS(作業日報!$F$657:$F$677,作業日報!$E$657:$E$677,$A29,作業日報!$H$657:$H$677,"○")</f>
        <v>0</v>
      </c>
      <c r="U29" s="238">
        <f>SUMIFS(作業日報!$B$700:$B$720,作業日報!$A$700:$A$720,$A29,作業日報!$D$700:$D$720,"○")+SUMIFS(作業日報!$F$700:$F$720,作業日報!$E$700:$E$720,$A29,作業日報!$H$700:$H$720,"○")</f>
        <v>0</v>
      </c>
      <c r="V29" s="238">
        <f>SUMIFS(作業日報!$B$743:$B$763,作業日報!$A$743:$A$763,$A29,作業日報!$D$743:$D$763,"○")+SUMIFS(作業日報!$F$743:$F$763,作業日報!$E$743:$E$763,$A29,作業日報!$H$743:$H$763,"○")</f>
        <v>0</v>
      </c>
      <c r="W29" s="238">
        <f>SUMIFS(作業日報!$B$786:$B$806,作業日報!$A$786:$A$806,$A29,作業日報!$D$786:$D$806,"○")+SUMIFS(作業日報!$F$786:$F$806,作業日報!$E$786:$E$806,$A29,作業日報!$H$786:$H$806,"○")</f>
        <v>0</v>
      </c>
      <c r="X29" s="238">
        <f>SUMIFS(作業日報!$B$829:$B$849,作業日報!$A$829:$A$849,$A29,作業日報!$D$829:$D$849,"○")+SUMIFS(作業日報!$F$829:$F$849,作業日報!$E$829:$E$849,$A29,作業日報!$H$829:$H$849,"○")</f>
        <v>0</v>
      </c>
      <c r="Y29" s="238">
        <f>SUMIFS(作業日報!$B$872:$B$892,作業日報!$A$872:$A$892,$A29,作業日報!$D$872:$D$892,"○")+SUMIFS(作業日報!$F$872:$F$892,作業日報!$E$872:$E$892,$A29,作業日報!$H$872:$H$892,"○")</f>
        <v>0</v>
      </c>
      <c r="Z29" s="238">
        <f>SUMIFS(作業日報!$B$915:$B$935,作業日報!$A$915:$A$935,$A29,作業日報!$D$915:$D$935,"○")+SUMIFS(作業日報!$F$915:$F$935,作業日報!$E$915:$E$935,$A29,作業日報!$H$915:$H$935,"○")</f>
        <v>0</v>
      </c>
      <c r="AA29" s="230">
        <f>SUMIFS(作業日報!$B$958:$B$978,作業日報!$A$958:$A$978,$A29,作業日報!$D$958:$D$978,"○")+SUMIFS(作業日報!$F$958:$F$978,作業日報!$E$958:$E$978,$A29,作業日報!$H$958:$H$978,"○")</f>
        <v>0</v>
      </c>
    </row>
    <row r="30" spans="1:27" x14ac:dyDescent="0.15">
      <c r="A30" s="168"/>
      <c r="B30" s="169"/>
      <c r="C30" s="170"/>
      <c r="D30" s="171">
        <f>SUMIFS(作業日報!B:B,作業日報!A:A,A30,作業日報!D:D,"○")+SUMIFS(作業日報!F:F,作業日報!E:E,A30,作業日報!H:H,"○")</f>
        <v>0</v>
      </c>
      <c r="E30" s="240">
        <f>SUMIFS(作業日報!$B$12:$B$32,作業日報!$A$12:$A$32,$A30,作業日報!$D$12:$D$32,"○")+SUMIFS(作業日報!$F$12:$F$32,作業日報!$E$12:$E$32,$A30,作業日報!$H$12:$H$32,"○")</f>
        <v>0</v>
      </c>
      <c r="F30" s="167">
        <f>SUMIFS(作業日報!$B$55:$B$75,作業日報!$A$55:$A$75,$A30,作業日報!$D$55:$D$75,"○")+SUMIFS(作業日報!$F$55:$F$75,作業日報!$E$55:$E$75,$A30,作業日報!$H$55:$H$75,"○")</f>
        <v>0</v>
      </c>
      <c r="G30" s="167">
        <f>SUMIFS(作業日報!$B$98:$B$118,作業日報!$A$98:$A$118,$A30,作業日報!$D$98:$D$118,"○")+SUMIFS(作業日報!$F$98:$F$118,作業日報!$E$98:$E$118,$A30,作業日報!$H$98:$H$118,"○")</f>
        <v>0</v>
      </c>
      <c r="H30" s="167">
        <f>SUMIFS(作業日報!$B$141:$B$161,作業日報!$A$141:$A$161,$A30,作業日報!$D$141:$D$161,"○")+SUMIFS(作業日報!$F$141:$F$161,作業日報!$E$141:$E$161,$A30,作業日報!$H$141:$H$161,"○")</f>
        <v>0</v>
      </c>
      <c r="I30" s="167">
        <f>SUMIFS(作業日報!$B$184:$B$204,作業日報!$A$184:$A$204,$A30,作業日報!$D$184:$D$204,"○")+SUMIFS(作業日報!$F$184:$F$204,作業日報!$E$184:$E$204,$A30,作業日報!$H$184:$H$204,"○")</f>
        <v>0</v>
      </c>
      <c r="J30" s="167">
        <f>SUMIFS(作業日報!$B$227:$B$247,作業日報!$A$227:$A$247,$A30,作業日報!$D$227:$D$247,"○")+SUMIFS(作業日報!$F$227:$F$247,作業日報!$E$227:$E$247,$A30,作業日報!$H$227:$H$247,"○")</f>
        <v>0</v>
      </c>
      <c r="K30" s="167">
        <f>SUMIFS(作業日報!$B$270:$B$290,作業日報!$A$270:$A$290,$A30,作業日報!$D$270:$D$290,"○")+SUMIFS(作業日報!$F$270:$F$290,作業日報!$E$270:$E$290,$A30,作業日報!$H$270:$H$290,"○")</f>
        <v>0</v>
      </c>
      <c r="L30" s="167">
        <f>SUMIFS(作業日報!$B$313:$B$333,作業日報!$A$313:$A$333,$A30,作業日報!$D$313:$D$333,"○")+SUMIFS(作業日報!$F$313:$F$333,作業日報!$E$313:$E$333,$A30,作業日報!$H$313:$H$333,"○")</f>
        <v>0</v>
      </c>
      <c r="M30" s="167">
        <f>SUMIFS(作業日報!$B$356:$B$376,作業日報!$A$356:$A$376,$A30,作業日報!$D$356:$D$376,"○")+SUMIFS(作業日報!$F$356:$F$376,作業日報!$E$356:$E$376,$A30,作業日報!$H$356:$H$376,"○")</f>
        <v>0</v>
      </c>
      <c r="N30" s="167">
        <f>SUMIFS(作業日報!$B$399:$B$419,作業日報!$A$399:$A$419,$A30,作業日報!$D$399:$D$419,"○")+SUMIFS(作業日報!$F$399:$F$419,作業日報!$E$399:$E$419,$A30,作業日報!$H$399:$H$419,"○")</f>
        <v>0</v>
      </c>
      <c r="O30" s="167">
        <f>SUMIFS(作業日報!$B$442:$B$462,作業日報!$A$442:$A$462,$A30,作業日報!$D$442:$D$462,"○")+SUMIFS(作業日報!$F$442:$F$462,作業日報!$E$442:$E$462,$A30,作業日報!$H$442:$H$462,"○")</f>
        <v>0</v>
      </c>
      <c r="P30" s="167">
        <f>SUMIFS(作業日報!$B$485:$B$505,作業日報!$A$485:$A$505,$A30,作業日報!$D$485:$D$505,"○")+SUMIFS(作業日報!$F$485:$F$505,作業日報!$E$485:$E$505,$A30,作業日報!$H$485:$H$505,"○")</f>
        <v>0</v>
      </c>
      <c r="Q30" s="167">
        <f>SUMIFS(作業日報!$B$528:$B$548,作業日報!$A$528:$A$548,$A30,作業日報!$D$528:$D$548,"○")+SUMIFS(作業日報!$F$528:$F$548,作業日報!$E$528:$E$548,$A30,作業日報!$H$528:$H$548,"○")</f>
        <v>0</v>
      </c>
      <c r="R30" s="167">
        <f>SUMIFS(作業日報!$B$571:$B$591,作業日報!$A$571:$A$591,$A30,作業日報!$D$571:$D$591,"○")+SUMIFS(作業日報!$F$571:$F$591,作業日報!$E$571:$E$591,$A30,作業日報!$H$571:$H$591,"○")</f>
        <v>0</v>
      </c>
      <c r="S30" s="230">
        <f>SUMIFS(作業日報!$B$614:$B$634,作業日報!$A$614:$A$634,$A30,作業日報!$D$614:$D$634,"○")+SUMIFS(作業日報!$F$614:$F$634,作業日報!$E$614:$E$634,$A30,作業日報!$H$614:$H$634,"○")</f>
        <v>0</v>
      </c>
      <c r="T30" s="237">
        <f>SUMIFS(作業日報!$B$657:$B$677,作業日報!$A$657:$A$677,$A30,作業日報!$D$657:$D$677,"○")+SUMIFS(作業日報!$F$657:$F$677,作業日報!$E$657:$E$677,$A30,作業日報!$H$657:$H$677,"○")</f>
        <v>0</v>
      </c>
      <c r="U30" s="238">
        <f>SUMIFS(作業日報!$B$700:$B$720,作業日報!$A$700:$A$720,$A30,作業日報!$D$700:$D$720,"○")+SUMIFS(作業日報!$F$700:$F$720,作業日報!$E$700:$E$720,$A30,作業日報!$H$700:$H$720,"○")</f>
        <v>0</v>
      </c>
      <c r="V30" s="238">
        <f>SUMIFS(作業日報!$B$743:$B$763,作業日報!$A$743:$A$763,$A30,作業日報!$D$743:$D$763,"○")+SUMIFS(作業日報!$F$743:$F$763,作業日報!$E$743:$E$763,$A30,作業日報!$H$743:$H$763,"○")</f>
        <v>0</v>
      </c>
      <c r="W30" s="238">
        <f>SUMIFS(作業日報!$B$786:$B$806,作業日報!$A$786:$A$806,$A30,作業日報!$D$786:$D$806,"○")+SUMIFS(作業日報!$F$786:$F$806,作業日報!$E$786:$E$806,$A30,作業日報!$H$786:$H$806,"○")</f>
        <v>0</v>
      </c>
      <c r="X30" s="238">
        <f>SUMIFS(作業日報!$B$829:$B$849,作業日報!$A$829:$A$849,$A30,作業日報!$D$829:$D$849,"○")+SUMIFS(作業日報!$F$829:$F$849,作業日報!$E$829:$E$849,$A30,作業日報!$H$829:$H$849,"○")</f>
        <v>0</v>
      </c>
      <c r="Y30" s="238">
        <f>SUMIFS(作業日報!$B$872:$B$892,作業日報!$A$872:$A$892,$A30,作業日報!$D$872:$D$892,"○")+SUMIFS(作業日報!$F$872:$F$892,作業日報!$E$872:$E$892,$A30,作業日報!$H$872:$H$892,"○")</f>
        <v>0</v>
      </c>
      <c r="Z30" s="238">
        <f>SUMIFS(作業日報!$B$915:$B$935,作業日報!$A$915:$A$935,$A30,作業日報!$D$915:$D$935,"○")+SUMIFS(作業日報!$F$915:$F$935,作業日報!$E$915:$E$935,$A30,作業日報!$H$915:$H$935,"○")</f>
        <v>0</v>
      </c>
      <c r="AA30" s="230">
        <f>SUMIFS(作業日報!$B$958:$B$978,作業日報!$A$958:$A$978,$A30,作業日報!$D$958:$D$978,"○")+SUMIFS(作業日報!$F$958:$F$978,作業日報!$E$958:$E$978,$A30,作業日報!$H$958:$H$978,"○")</f>
        <v>0</v>
      </c>
    </row>
    <row r="31" spans="1:27" x14ac:dyDescent="0.15">
      <c r="A31" s="163"/>
      <c r="B31" s="169"/>
      <c r="C31" s="170"/>
      <c r="D31" s="171">
        <f>SUMIFS(作業日報!B:B,作業日報!A:A,A31,作業日報!D:D,"○")+SUMIFS(作業日報!F:F,作業日報!E:E,A31,作業日報!H:H,"○")</f>
        <v>0</v>
      </c>
      <c r="E31" s="240">
        <f>SUMIFS(作業日報!$B$12:$B$32,作業日報!$A$12:$A$32,$A31,作業日報!$D$12:$D$32,"○")+SUMIFS(作業日報!$F$12:$F$32,作業日報!$E$12:$E$32,$A31,作業日報!$H$12:$H$32,"○")</f>
        <v>0</v>
      </c>
      <c r="F31" s="167">
        <f>SUMIFS(作業日報!$B$55:$B$75,作業日報!$A$55:$A$75,$A31,作業日報!$D$55:$D$75,"○")+SUMIFS(作業日報!$F$55:$F$75,作業日報!$E$55:$E$75,$A31,作業日報!$H$55:$H$75,"○")</f>
        <v>0</v>
      </c>
      <c r="G31" s="167">
        <f>SUMIFS(作業日報!$B$98:$B$118,作業日報!$A$98:$A$118,$A31,作業日報!$D$98:$D$118,"○")+SUMIFS(作業日報!$F$98:$F$118,作業日報!$E$98:$E$118,$A31,作業日報!$H$98:$H$118,"○")</f>
        <v>0</v>
      </c>
      <c r="H31" s="167">
        <f>SUMIFS(作業日報!$B$141:$B$161,作業日報!$A$141:$A$161,$A31,作業日報!$D$141:$D$161,"○")+SUMIFS(作業日報!$F$141:$F$161,作業日報!$E$141:$E$161,$A31,作業日報!$H$141:$H$161,"○")</f>
        <v>0</v>
      </c>
      <c r="I31" s="167">
        <f>SUMIFS(作業日報!$B$184:$B$204,作業日報!$A$184:$A$204,$A31,作業日報!$D$184:$D$204,"○")+SUMIFS(作業日報!$F$184:$F$204,作業日報!$E$184:$E$204,$A31,作業日報!$H$184:$H$204,"○")</f>
        <v>0</v>
      </c>
      <c r="J31" s="167">
        <f>SUMIFS(作業日報!$B$227:$B$247,作業日報!$A$227:$A$247,$A31,作業日報!$D$227:$D$247,"○")+SUMIFS(作業日報!$F$227:$F$247,作業日報!$E$227:$E$247,$A31,作業日報!$H$227:$H$247,"○")</f>
        <v>0</v>
      </c>
      <c r="K31" s="167">
        <f>SUMIFS(作業日報!$B$270:$B$290,作業日報!$A$270:$A$290,$A31,作業日報!$D$270:$D$290,"○")+SUMIFS(作業日報!$F$270:$F$290,作業日報!$E$270:$E$290,$A31,作業日報!$H$270:$H$290,"○")</f>
        <v>0</v>
      </c>
      <c r="L31" s="167">
        <f>SUMIFS(作業日報!$B$313:$B$333,作業日報!$A$313:$A$333,$A31,作業日報!$D$313:$D$333,"○")+SUMIFS(作業日報!$F$313:$F$333,作業日報!$E$313:$E$333,$A31,作業日報!$H$313:$H$333,"○")</f>
        <v>0</v>
      </c>
      <c r="M31" s="167">
        <f>SUMIFS(作業日報!$B$356:$B$376,作業日報!$A$356:$A$376,$A31,作業日報!$D$356:$D$376,"○")+SUMIFS(作業日報!$F$356:$F$376,作業日報!$E$356:$E$376,$A31,作業日報!$H$356:$H$376,"○")</f>
        <v>0</v>
      </c>
      <c r="N31" s="167">
        <f>SUMIFS(作業日報!$B$399:$B$419,作業日報!$A$399:$A$419,$A31,作業日報!$D$399:$D$419,"○")+SUMIFS(作業日報!$F$399:$F$419,作業日報!$E$399:$E$419,$A31,作業日報!$H$399:$H$419,"○")</f>
        <v>0</v>
      </c>
      <c r="O31" s="167">
        <f>SUMIFS(作業日報!$B$442:$B$462,作業日報!$A$442:$A$462,$A31,作業日報!$D$442:$D$462,"○")+SUMIFS(作業日報!$F$442:$F$462,作業日報!$E$442:$E$462,$A31,作業日報!$H$442:$H$462,"○")</f>
        <v>0</v>
      </c>
      <c r="P31" s="167">
        <f>SUMIFS(作業日報!$B$485:$B$505,作業日報!$A$485:$A$505,$A31,作業日報!$D$485:$D$505,"○")+SUMIFS(作業日報!$F$485:$F$505,作業日報!$E$485:$E$505,$A31,作業日報!$H$485:$H$505,"○")</f>
        <v>0</v>
      </c>
      <c r="Q31" s="167">
        <f>SUMIFS(作業日報!$B$528:$B$548,作業日報!$A$528:$A$548,$A31,作業日報!$D$528:$D$548,"○")+SUMIFS(作業日報!$F$528:$F$548,作業日報!$E$528:$E$548,$A31,作業日報!$H$528:$H$548,"○")</f>
        <v>0</v>
      </c>
      <c r="R31" s="167">
        <f>SUMIFS(作業日報!$B$571:$B$591,作業日報!$A$571:$A$591,$A31,作業日報!$D$571:$D$591,"○")+SUMIFS(作業日報!$F$571:$F$591,作業日報!$E$571:$E$591,$A31,作業日報!$H$571:$H$591,"○")</f>
        <v>0</v>
      </c>
      <c r="S31" s="230">
        <f>SUMIFS(作業日報!$B$614:$B$634,作業日報!$A$614:$A$634,$A31,作業日報!$D$614:$D$634,"○")+SUMIFS(作業日報!$F$614:$F$634,作業日報!$E$614:$E$634,$A31,作業日報!$H$614:$H$634,"○")</f>
        <v>0</v>
      </c>
      <c r="T31" s="237">
        <f>SUMIFS(作業日報!$B$657:$B$677,作業日報!$A$657:$A$677,$A31,作業日報!$D$657:$D$677,"○")+SUMIFS(作業日報!$F$657:$F$677,作業日報!$E$657:$E$677,$A31,作業日報!$H$657:$H$677,"○")</f>
        <v>0</v>
      </c>
      <c r="U31" s="238">
        <f>SUMIFS(作業日報!$B$700:$B$720,作業日報!$A$700:$A$720,$A31,作業日報!$D$700:$D$720,"○")+SUMIFS(作業日報!$F$700:$F$720,作業日報!$E$700:$E$720,$A31,作業日報!$H$700:$H$720,"○")</f>
        <v>0</v>
      </c>
      <c r="V31" s="238">
        <f>SUMIFS(作業日報!$B$743:$B$763,作業日報!$A$743:$A$763,$A31,作業日報!$D$743:$D$763,"○")+SUMIFS(作業日報!$F$743:$F$763,作業日報!$E$743:$E$763,$A31,作業日報!$H$743:$H$763,"○")</f>
        <v>0</v>
      </c>
      <c r="W31" s="238">
        <f>SUMIFS(作業日報!$B$786:$B$806,作業日報!$A$786:$A$806,$A31,作業日報!$D$786:$D$806,"○")+SUMIFS(作業日報!$F$786:$F$806,作業日報!$E$786:$E$806,$A31,作業日報!$H$786:$H$806,"○")</f>
        <v>0</v>
      </c>
      <c r="X31" s="238">
        <f>SUMIFS(作業日報!$B$829:$B$849,作業日報!$A$829:$A$849,$A31,作業日報!$D$829:$D$849,"○")+SUMIFS(作業日報!$F$829:$F$849,作業日報!$E$829:$E$849,$A31,作業日報!$H$829:$H$849,"○")</f>
        <v>0</v>
      </c>
      <c r="Y31" s="238">
        <f>SUMIFS(作業日報!$B$872:$B$892,作業日報!$A$872:$A$892,$A31,作業日報!$D$872:$D$892,"○")+SUMIFS(作業日報!$F$872:$F$892,作業日報!$E$872:$E$892,$A31,作業日報!$H$872:$H$892,"○")</f>
        <v>0</v>
      </c>
      <c r="Z31" s="238">
        <f>SUMIFS(作業日報!$B$915:$B$935,作業日報!$A$915:$A$935,$A31,作業日報!$D$915:$D$935,"○")+SUMIFS(作業日報!$F$915:$F$935,作業日報!$E$915:$E$935,$A31,作業日報!$H$915:$H$935,"○")</f>
        <v>0</v>
      </c>
      <c r="AA31" s="230">
        <f>SUMIFS(作業日報!$B$958:$B$978,作業日報!$A$958:$A$978,$A31,作業日報!$D$958:$D$978,"○")+SUMIFS(作業日報!$F$958:$F$978,作業日報!$E$958:$E$978,$A31,作業日報!$H$958:$H$978,"○")</f>
        <v>0</v>
      </c>
    </row>
    <row r="32" spans="1:27" x14ac:dyDescent="0.15">
      <c r="A32" s="168"/>
      <c r="B32" s="169"/>
      <c r="C32" s="170"/>
      <c r="D32" s="171">
        <f>SUMIFS(作業日報!B:B,作業日報!A:A,A32,作業日報!D:D,"○")+SUMIFS(作業日報!F:F,作業日報!E:E,A32,作業日報!H:H,"○")</f>
        <v>0</v>
      </c>
      <c r="E32" s="240">
        <f>SUMIFS(作業日報!$B$12:$B$32,作業日報!$A$12:$A$32,$A32,作業日報!$D$12:$D$32,"○")+SUMIFS(作業日報!$F$12:$F$32,作業日報!$E$12:$E$32,$A32,作業日報!$H$12:$H$32,"○")</f>
        <v>0</v>
      </c>
      <c r="F32" s="167">
        <f>SUMIFS(作業日報!$B$55:$B$75,作業日報!$A$55:$A$75,$A32,作業日報!$D$55:$D$75,"○")+SUMIFS(作業日報!$F$55:$F$75,作業日報!$E$55:$E$75,$A32,作業日報!$H$55:$H$75,"○")</f>
        <v>0</v>
      </c>
      <c r="G32" s="167">
        <f>SUMIFS(作業日報!$B$98:$B$118,作業日報!$A$98:$A$118,$A32,作業日報!$D$98:$D$118,"○")+SUMIFS(作業日報!$F$98:$F$118,作業日報!$E$98:$E$118,$A32,作業日報!$H$98:$H$118,"○")</f>
        <v>0</v>
      </c>
      <c r="H32" s="167">
        <f>SUMIFS(作業日報!$B$141:$B$161,作業日報!$A$141:$A$161,$A32,作業日報!$D$141:$D$161,"○")+SUMIFS(作業日報!$F$141:$F$161,作業日報!$E$141:$E$161,$A32,作業日報!$H$141:$H$161,"○")</f>
        <v>0</v>
      </c>
      <c r="I32" s="167">
        <f>SUMIFS(作業日報!$B$184:$B$204,作業日報!$A$184:$A$204,$A32,作業日報!$D$184:$D$204,"○")+SUMIFS(作業日報!$F$184:$F$204,作業日報!$E$184:$E$204,$A32,作業日報!$H$184:$H$204,"○")</f>
        <v>0</v>
      </c>
      <c r="J32" s="167">
        <f>SUMIFS(作業日報!$B$227:$B$247,作業日報!$A$227:$A$247,$A32,作業日報!$D$227:$D$247,"○")+SUMIFS(作業日報!$F$227:$F$247,作業日報!$E$227:$E$247,$A32,作業日報!$H$227:$H$247,"○")</f>
        <v>0</v>
      </c>
      <c r="K32" s="167">
        <f>SUMIFS(作業日報!$B$270:$B$290,作業日報!$A$270:$A$290,$A32,作業日報!$D$270:$D$290,"○")+SUMIFS(作業日報!$F$270:$F$290,作業日報!$E$270:$E$290,$A32,作業日報!$H$270:$H$290,"○")</f>
        <v>0</v>
      </c>
      <c r="L32" s="167">
        <f>SUMIFS(作業日報!$B$313:$B$333,作業日報!$A$313:$A$333,$A32,作業日報!$D$313:$D$333,"○")+SUMIFS(作業日報!$F$313:$F$333,作業日報!$E$313:$E$333,$A32,作業日報!$H$313:$H$333,"○")</f>
        <v>0</v>
      </c>
      <c r="M32" s="167">
        <f>SUMIFS(作業日報!$B$356:$B$376,作業日報!$A$356:$A$376,$A32,作業日報!$D$356:$D$376,"○")+SUMIFS(作業日報!$F$356:$F$376,作業日報!$E$356:$E$376,$A32,作業日報!$H$356:$H$376,"○")</f>
        <v>0</v>
      </c>
      <c r="N32" s="167">
        <f>SUMIFS(作業日報!$B$399:$B$419,作業日報!$A$399:$A$419,$A32,作業日報!$D$399:$D$419,"○")+SUMIFS(作業日報!$F$399:$F$419,作業日報!$E$399:$E$419,$A32,作業日報!$H$399:$H$419,"○")</f>
        <v>0</v>
      </c>
      <c r="O32" s="167">
        <f>SUMIFS(作業日報!$B$442:$B$462,作業日報!$A$442:$A$462,$A32,作業日報!$D$442:$D$462,"○")+SUMIFS(作業日報!$F$442:$F$462,作業日報!$E$442:$E$462,$A32,作業日報!$H$442:$H$462,"○")</f>
        <v>0</v>
      </c>
      <c r="P32" s="167">
        <f>SUMIFS(作業日報!$B$485:$B$505,作業日報!$A$485:$A$505,$A32,作業日報!$D$485:$D$505,"○")+SUMIFS(作業日報!$F$485:$F$505,作業日報!$E$485:$E$505,$A32,作業日報!$H$485:$H$505,"○")</f>
        <v>0</v>
      </c>
      <c r="Q32" s="167">
        <f>SUMIFS(作業日報!$B$528:$B$548,作業日報!$A$528:$A$548,$A32,作業日報!$D$528:$D$548,"○")+SUMIFS(作業日報!$F$528:$F$548,作業日報!$E$528:$E$548,$A32,作業日報!$H$528:$H$548,"○")</f>
        <v>0</v>
      </c>
      <c r="R32" s="167">
        <f>SUMIFS(作業日報!$B$571:$B$591,作業日報!$A$571:$A$591,$A32,作業日報!$D$571:$D$591,"○")+SUMIFS(作業日報!$F$571:$F$591,作業日報!$E$571:$E$591,$A32,作業日報!$H$571:$H$591,"○")</f>
        <v>0</v>
      </c>
      <c r="S32" s="230">
        <f>SUMIFS(作業日報!$B$614:$B$634,作業日報!$A$614:$A$634,$A32,作業日報!$D$614:$D$634,"○")+SUMIFS(作業日報!$F$614:$F$634,作業日報!$E$614:$E$634,$A32,作業日報!$H$614:$H$634,"○")</f>
        <v>0</v>
      </c>
      <c r="T32" s="237">
        <f>SUMIFS(作業日報!$B$657:$B$677,作業日報!$A$657:$A$677,$A32,作業日報!$D$657:$D$677,"○")+SUMIFS(作業日報!$F$657:$F$677,作業日報!$E$657:$E$677,$A32,作業日報!$H$657:$H$677,"○")</f>
        <v>0</v>
      </c>
      <c r="U32" s="238">
        <f>SUMIFS(作業日報!$B$700:$B$720,作業日報!$A$700:$A$720,$A32,作業日報!$D$700:$D$720,"○")+SUMIFS(作業日報!$F$700:$F$720,作業日報!$E$700:$E$720,$A32,作業日報!$H$700:$H$720,"○")</f>
        <v>0</v>
      </c>
      <c r="V32" s="238">
        <f>SUMIFS(作業日報!$B$743:$B$763,作業日報!$A$743:$A$763,$A32,作業日報!$D$743:$D$763,"○")+SUMIFS(作業日報!$F$743:$F$763,作業日報!$E$743:$E$763,$A32,作業日報!$H$743:$H$763,"○")</f>
        <v>0</v>
      </c>
      <c r="W32" s="238">
        <f>SUMIFS(作業日報!$B$786:$B$806,作業日報!$A$786:$A$806,$A32,作業日報!$D$786:$D$806,"○")+SUMIFS(作業日報!$F$786:$F$806,作業日報!$E$786:$E$806,$A32,作業日報!$H$786:$H$806,"○")</f>
        <v>0</v>
      </c>
      <c r="X32" s="238">
        <f>SUMIFS(作業日報!$B$829:$B$849,作業日報!$A$829:$A$849,$A32,作業日報!$D$829:$D$849,"○")+SUMIFS(作業日報!$F$829:$F$849,作業日報!$E$829:$E$849,$A32,作業日報!$H$829:$H$849,"○")</f>
        <v>0</v>
      </c>
      <c r="Y32" s="238">
        <f>SUMIFS(作業日報!$B$872:$B$892,作業日報!$A$872:$A$892,$A32,作業日報!$D$872:$D$892,"○")+SUMIFS(作業日報!$F$872:$F$892,作業日報!$E$872:$E$892,$A32,作業日報!$H$872:$H$892,"○")</f>
        <v>0</v>
      </c>
      <c r="Z32" s="238">
        <f>SUMIFS(作業日報!$B$915:$B$935,作業日報!$A$915:$A$935,$A32,作業日報!$D$915:$D$935,"○")+SUMIFS(作業日報!$F$915:$F$935,作業日報!$E$915:$E$935,$A32,作業日報!$H$915:$H$935,"○")</f>
        <v>0</v>
      </c>
      <c r="AA32" s="230">
        <f>SUMIFS(作業日報!$B$958:$B$978,作業日報!$A$958:$A$978,$A32,作業日報!$D$958:$D$978,"○")+SUMIFS(作業日報!$F$958:$F$978,作業日報!$E$958:$E$978,$A32,作業日報!$H$958:$H$978,"○")</f>
        <v>0</v>
      </c>
    </row>
    <row r="33" spans="1:27" x14ac:dyDescent="0.15">
      <c r="A33" s="163"/>
      <c r="B33" s="169"/>
      <c r="C33" s="170"/>
      <c r="D33" s="171">
        <f>SUMIFS(作業日報!B:B,作業日報!A:A,A33,作業日報!D:D,"○")+SUMIFS(作業日報!F:F,作業日報!E:E,A33,作業日報!H:H,"○")</f>
        <v>0</v>
      </c>
      <c r="E33" s="240">
        <f>SUMIFS(作業日報!$B$12:$B$32,作業日報!$A$12:$A$32,$A33,作業日報!$D$12:$D$32,"○")+SUMIFS(作業日報!$F$12:$F$32,作業日報!$E$12:$E$32,$A33,作業日報!$H$12:$H$32,"○")</f>
        <v>0</v>
      </c>
      <c r="F33" s="167">
        <f>SUMIFS(作業日報!$B$55:$B$75,作業日報!$A$55:$A$75,$A33,作業日報!$D$55:$D$75,"○")+SUMIFS(作業日報!$F$55:$F$75,作業日報!$E$55:$E$75,$A33,作業日報!$H$55:$H$75,"○")</f>
        <v>0</v>
      </c>
      <c r="G33" s="167">
        <f>SUMIFS(作業日報!$B$98:$B$118,作業日報!$A$98:$A$118,$A33,作業日報!$D$98:$D$118,"○")+SUMIFS(作業日報!$F$98:$F$118,作業日報!$E$98:$E$118,$A33,作業日報!$H$98:$H$118,"○")</f>
        <v>0</v>
      </c>
      <c r="H33" s="167">
        <f>SUMIFS(作業日報!$B$141:$B$161,作業日報!$A$141:$A$161,$A33,作業日報!$D$141:$D$161,"○")+SUMIFS(作業日報!$F$141:$F$161,作業日報!$E$141:$E$161,$A33,作業日報!$H$141:$H$161,"○")</f>
        <v>0</v>
      </c>
      <c r="I33" s="167">
        <f>SUMIFS(作業日報!$B$184:$B$204,作業日報!$A$184:$A$204,$A33,作業日報!$D$184:$D$204,"○")+SUMIFS(作業日報!$F$184:$F$204,作業日報!$E$184:$E$204,$A33,作業日報!$H$184:$H$204,"○")</f>
        <v>0</v>
      </c>
      <c r="J33" s="167">
        <f>SUMIFS(作業日報!$B$227:$B$247,作業日報!$A$227:$A$247,$A33,作業日報!$D$227:$D$247,"○")+SUMIFS(作業日報!$F$227:$F$247,作業日報!$E$227:$E$247,$A33,作業日報!$H$227:$H$247,"○")</f>
        <v>0</v>
      </c>
      <c r="K33" s="167">
        <f>SUMIFS(作業日報!$B$270:$B$290,作業日報!$A$270:$A$290,$A33,作業日報!$D$270:$D$290,"○")+SUMIFS(作業日報!$F$270:$F$290,作業日報!$E$270:$E$290,$A33,作業日報!$H$270:$H$290,"○")</f>
        <v>0</v>
      </c>
      <c r="L33" s="167">
        <f>SUMIFS(作業日報!$B$313:$B$333,作業日報!$A$313:$A$333,$A33,作業日報!$D$313:$D$333,"○")+SUMIFS(作業日報!$F$313:$F$333,作業日報!$E$313:$E$333,$A33,作業日報!$H$313:$H$333,"○")</f>
        <v>0</v>
      </c>
      <c r="M33" s="167">
        <f>SUMIFS(作業日報!$B$356:$B$376,作業日報!$A$356:$A$376,$A33,作業日報!$D$356:$D$376,"○")+SUMIFS(作業日報!$F$356:$F$376,作業日報!$E$356:$E$376,$A33,作業日報!$H$356:$H$376,"○")</f>
        <v>0</v>
      </c>
      <c r="N33" s="167">
        <f>SUMIFS(作業日報!$B$399:$B$419,作業日報!$A$399:$A$419,$A33,作業日報!$D$399:$D$419,"○")+SUMIFS(作業日報!$F$399:$F$419,作業日報!$E$399:$E$419,$A33,作業日報!$H$399:$H$419,"○")</f>
        <v>0</v>
      </c>
      <c r="O33" s="167">
        <f>SUMIFS(作業日報!$B$442:$B$462,作業日報!$A$442:$A$462,$A33,作業日報!$D$442:$D$462,"○")+SUMIFS(作業日報!$F$442:$F$462,作業日報!$E$442:$E$462,$A33,作業日報!$H$442:$H$462,"○")</f>
        <v>0</v>
      </c>
      <c r="P33" s="167">
        <f>SUMIFS(作業日報!$B$485:$B$505,作業日報!$A$485:$A$505,$A33,作業日報!$D$485:$D$505,"○")+SUMIFS(作業日報!$F$485:$F$505,作業日報!$E$485:$E$505,$A33,作業日報!$H$485:$H$505,"○")</f>
        <v>0</v>
      </c>
      <c r="Q33" s="167">
        <f>SUMIFS(作業日報!$B$528:$B$548,作業日報!$A$528:$A$548,$A33,作業日報!$D$528:$D$548,"○")+SUMIFS(作業日報!$F$528:$F$548,作業日報!$E$528:$E$548,$A33,作業日報!$H$528:$H$548,"○")</f>
        <v>0</v>
      </c>
      <c r="R33" s="167">
        <f>SUMIFS(作業日報!$B$571:$B$591,作業日報!$A$571:$A$591,$A33,作業日報!$D$571:$D$591,"○")+SUMIFS(作業日報!$F$571:$F$591,作業日報!$E$571:$E$591,$A33,作業日報!$H$571:$H$591,"○")</f>
        <v>0</v>
      </c>
      <c r="S33" s="230">
        <f>SUMIFS(作業日報!$B$614:$B$634,作業日報!$A$614:$A$634,$A33,作業日報!$D$614:$D$634,"○")+SUMIFS(作業日報!$F$614:$F$634,作業日報!$E$614:$E$634,$A33,作業日報!$H$614:$H$634,"○")</f>
        <v>0</v>
      </c>
      <c r="T33" s="237">
        <f>SUMIFS(作業日報!$B$657:$B$677,作業日報!$A$657:$A$677,$A33,作業日報!$D$657:$D$677,"○")+SUMIFS(作業日報!$F$657:$F$677,作業日報!$E$657:$E$677,$A33,作業日報!$H$657:$H$677,"○")</f>
        <v>0</v>
      </c>
      <c r="U33" s="238">
        <f>SUMIFS(作業日報!$B$700:$B$720,作業日報!$A$700:$A$720,$A33,作業日報!$D$700:$D$720,"○")+SUMIFS(作業日報!$F$700:$F$720,作業日報!$E$700:$E$720,$A33,作業日報!$H$700:$H$720,"○")</f>
        <v>0</v>
      </c>
      <c r="V33" s="238">
        <f>SUMIFS(作業日報!$B$743:$B$763,作業日報!$A$743:$A$763,$A33,作業日報!$D$743:$D$763,"○")+SUMIFS(作業日報!$F$743:$F$763,作業日報!$E$743:$E$763,$A33,作業日報!$H$743:$H$763,"○")</f>
        <v>0</v>
      </c>
      <c r="W33" s="238">
        <f>SUMIFS(作業日報!$B$786:$B$806,作業日報!$A$786:$A$806,$A33,作業日報!$D$786:$D$806,"○")+SUMIFS(作業日報!$F$786:$F$806,作業日報!$E$786:$E$806,$A33,作業日報!$H$786:$H$806,"○")</f>
        <v>0</v>
      </c>
      <c r="X33" s="238">
        <f>SUMIFS(作業日報!$B$829:$B$849,作業日報!$A$829:$A$849,$A33,作業日報!$D$829:$D$849,"○")+SUMIFS(作業日報!$F$829:$F$849,作業日報!$E$829:$E$849,$A33,作業日報!$H$829:$H$849,"○")</f>
        <v>0</v>
      </c>
      <c r="Y33" s="238">
        <f>SUMIFS(作業日報!$B$872:$B$892,作業日報!$A$872:$A$892,$A33,作業日報!$D$872:$D$892,"○")+SUMIFS(作業日報!$F$872:$F$892,作業日報!$E$872:$E$892,$A33,作業日報!$H$872:$H$892,"○")</f>
        <v>0</v>
      </c>
      <c r="Z33" s="238">
        <f>SUMIFS(作業日報!$B$915:$B$935,作業日報!$A$915:$A$935,$A33,作業日報!$D$915:$D$935,"○")+SUMIFS(作業日報!$F$915:$F$935,作業日報!$E$915:$E$935,$A33,作業日報!$H$915:$H$935,"○")</f>
        <v>0</v>
      </c>
      <c r="AA33" s="230">
        <f>SUMIFS(作業日報!$B$958:$B$978,作業日報!$A$958:$A$978,$A33,作業日報!$D$958:$D$978,"○")+SUMIFS(作業日報!$F$958:$F$978,作業日報!$E$958:$E$978,$A33,作業日報!$H$958:$H$978,"○")</f>
        <v>0</v>
      </c>
    </row>
    <row r="34" spans="1:27" x14ac:dyDescent="0.15">
      <c r="A34" s="168"/>
      <c r="B34" s="169"/>
      <c r="C34" s="170"/>
      <c r="D34" s="171">
        <f>SUMIFS(作業日報!B:B,作業日報!A:A,A34,作業日報!D:D,"○")+SUMIFS(作業日報!F:F,作業日報!E:E,A34,作業日報!H:H,"○")</f>
        <v>0</v>
      </c>
      <c r="E34" s="240">
        <f>SUMIFS(作業日報!$B$12:$B$32,作業日報!$A$12:$A$32,$A35,作業日報!$D$12:$D$32,"○")+SUMIFS(作業日報!$F$12:$F$32,作業日報!$E$12:$E$32,$A35,作業日報!$H$12:$H$32,"○")</f>
        <v>0</v>
      </c>
      <c r="F34" s="167">
        <f>SUMIFS(作業日報!$B$55:$B$75,作業日報!$A$55:$A$75,$A34,作業日報!$D$55:$D$75,"○")+SUMIFS(作業日報!$F$55:$F$75,作業日報!$E$55:$E$75,$A34,作業日報!$H$55:$H$75,"○")</f>
        <v>0</v>
      </c>
      <c r="G34" s="167">
        <f>SUMIFS(作業日報!$B$98:$B$118,作業日報!$A$98:$A$118,$A34,作業日報!$D$98:$D$118,"○")+SUMIFS(作業日報!$F$98:$F$118,作業日報!$E$98:$E$118,$A34,作業日報!$H$98:$H$118,"○")</f>
        <v>0</v>
      </c>
      <c r="H34" s="167">
        <f>SUMIFS(作業日報!$B$141:$B$161,作業日報!$A$141:$A$161,$A34,作業日報!$D$141:$D$161,"○")+SUMIFS(作業日報!$F$141:$F$161,作業日報!$E$141:$E$161,$A34,作業日報!$H$141:$H$161,"○")</f>
        <v>0</v>
      </c>
      <c r="I34" s="167">
        <f>SUMIFS(作業日報!$B$184:$B$204,作業日報!$A$184:$A$204,$A34,作業日報!$D$184:$D$204,"○")+SUMIFS(作業日報!$F$184:$F$204,作業日報!$E$184:$E$204,$A34,作業日報!$H$184:$H$204,"○")</f>
        <v>0</v>
      </c>
      <c r="J34" s="167">
        <f>SUMIFS(作業日報!$B$227:$B$247,作業日報!$A$227:$A$247,$A34,作業日報!$D$227:$D$247,"○")+SUMIFS(作業日報!$F$227:$F$247,作業日報!$E$227:$E$247,$A34,作業日報!$H$227:$H$247,"○")</f>
        <v>0</v>
      </c>
      <c r="K34" s="167">
        <f>SUMIFS(作業日報!$B$270:$B$290,作業日報!$A$270:$A$290,$A34,作業日報!$D$270:$D$290,"○")+SUMIFS(作業日報!$F$270:$F$290,作業日報!$E$270:$E$290,$A34,作業日報!$H$270:$H$290,"○")</f>
        <v>0</v>
      </c>
      <c r="L34" s="167">
        <f>SUMIFS(作業日報!$B$313:$B$333,作業日報!$A$313:$A$333,$A34,作業日報!$D$313:$D$333,"○")+SUMIFS(作業日報!$F$313:$F$333,作業日報!$E$313:$E$333,$A34,作業日報!$H$313:$H$333,"○")</f>
        <v>0</v>
      </c>
      <c r="M34" s="167">
        <f>SUMIFS(作業日報!$B$356:$B$376,作業日報!$A$356:$A$376,$A34,作業日報!$D$356:$D$376,"○")+SUMIFS(作業日報!$F$356:$F$376,作業日報!$E$356:$E$376,$A34,作業日報!$H$356:$H$376,"○")</f>
        <v>0</v>
      </c>
      <c r="N34" s="167">
        <f>SUMIFS(作業日報!$B$399:$B$419,作業日報!$A$399:$A$419,$A34,作業日報!$D$399:$D$419,"○")+SUMIFS(作業日報!$F$399:$F$419,作業日報!$E$399:$E$419,$A34,作業日報!$H$399:$H$419,"○")</f>
        <v>0</v>
      </c>
      <c r="O34" s="167">
        <f>SUMIFS(作業日報!$B$442:$B$462,作業日報!$A$442:$A$462,$A34,作業日報!$D$442:$D$462,"○")+SUMIFS(作業日報!$F$442:$F$462,作業日報!$E$442:$E$462,$A34,作業日報!$H$442:$H$462,"○")</f>
        <v>0</v>
      </c>
      <c r="P34" s="167">
        <f>SUMIFS(作業日報!$B$485:$B$505,作業日報!$A$485:$A$505,$A34,作業日報!$D$485:$D$505,"○")+SUMIFS(作業日報!$F$485:$F$505,作業日報!$E$485:$E$505,$A34,作業日報!$H$485:$H$505,"○")</f>
        <v>0</v>
      </c>
      <c r="Q34" s="167">
        <f>SUMIFS(作業日報!$B$528:$B$548,作業日報!$A$528:$A$548,$A34,作業日報!$D$528:$D$548,"○")+SUMIFS(作業日報!$F$528:$F$548,作業日報!$E$528:$E$548,$A34,作業日報!$H$528:$H$548,"○")</f>
        <v>0</v>
      </c>
      <c r="R34" s="167">
        <f>SUMIFS(作業日報!$B$571:$B$591,作業日報!$A$571:$A$591,$A34,作業日報!$D$571:$D$591,"○")+SUMIFS(作業日報!$F$571:$F$591,作業日報!$E$571:$E$591,$A34,作業日報!$H$571:$H$591,"○")</f>
        <v>0</v>
      </c>
      <c r="S34" s="230">
        <f>SUMIFS(作業日報!$B$614:$B$634,作業日報!$A$614:$A$634,$A34,作業日報!$D$614:$D$634,"○")+SUMIFS(作業日報!$F$614:$F$634,作業日報!$E$614:$E$634,$A34,作業日報!$H$614:$H$634,"○")</f>
        <v>0</v>
      </c>
      <c r="T34" s="237">
        <f>SUMIFS(作業日報!$B$657:$B$677,作業日報!$A$657:$A$677,$A34,作業日報!$D$657:$D$677,"○")+SUMIFS(作業日報!$F$657:$F$677,作業日報!$E$657:$E$677,$A34,作業日報!$H$657:$H$677,"○")</f>
        <v>0</v>
      </c>
      <c r="U34" s="238">
        <f>SUMIFS(作業日報!$B$700:$B$720,作業日報!$A$700:$A$720,$A34,作業日報!$D$700:$D$720,"○")+SUMIFS(作業日報!$F$700:$F$720,作業日報!$E$700:$E$720,$A34,作業日報!$H$700:$H$720,"○")</f>
        <v>0</v>
      </c>
      <c r="V34" s="238">
        <f>SUMIFS(作業日報!$B$743:$B$763,作業日報!$A$743:$A$763,$A34,作業日報!$D$743:$D$763,"○")+SUMIFS(作業日報!$F$743:$F$763,作業日報!$E$743:$E$763,$A34,作業日報!$H$743:$H$763,"○")</f>
        <v>0</v>
      </c>
      <c r="W34" s="238">
        <f>SUMIFS(作業日報!$B$786:$B$806,作業日報!$A$786:$A$806,$A34,作業日報!$D$786:$D$806,"○")+SUMIFS(作業日報!$F$786:$F$806,作業日報!$E$786:$E$806,$A34,作業日報!$H$786:$H$806,"○")</f>
        <v>0</v>
      </c>
      <c r="X34" s="238">
        <f>SUMIFS(作業日報!$B$829:$B$849,作業日報!$A$829:$A$849,$A34,作業日報!$D$829:$D$849,"○")+SUMIFS(作業日報!$F$829:$F$849,作業日報!$E$829:$E$849,$A34,作業日報!$H$829:$H$849,"○")</f>
        <v>0</v>
      </c>
      <c r="Y34" s="238">
        <f>SUMIFS(作業日報!$B$872:$B$892,作業日報!$A$872:$A$892,$A34,作業日報!$D$872:$D$892,"○")+SUMIFS(作業日報!$F$872:$F$892,作業日報!$E$872:$E$892,$A34,作業日報!$H$872:$H$892,"○")</f>
        <v>0</v>
      </c>
      <c r="Z34" s="238">
        <f>SUMIFS(作業日報!$B$915:$B$935,作業日報!$A$915:$A$935,$A34,作業日報!$D$915:$D$935,"○")+SUMIFS(作業日報!$F$915:$F$935,作業日報!$E$915:$E$935,$A34,作業日報!$H$915:$H$935,"○")</f>
        <v>0</v>
      </c>
      <c r="AA34" s="230">
        <f>SUMIFS(作業日報!$B$958:$B$978,作業日報!$A$958:$A$978,$A34,作業日報!$D$958:$D$978,"○")+SUMIFS(作業日報!$F$958:$F$978,作業日報!$E$958:$E$978,$A34,作業日報!$H$958:$H$978,"○")</f>
        <v>0</v>
      </c>
    </row>
    <row r="35" spans="1:27" x14ac:dyDescent="0.15">
      <c r="A35" s="163"/>
      <c r="B35" s="169"/>
      <c r="C35" s="170"/>
      <c r="D35" s="171">
        <f>SUMIFS(作業日報!B:B,作業日報!A:A,A35,作業日報!D:D,"○")+SUMIFS(作業日報!F:F,作業日報!E:E,A35,作業日報!H:H,"○")</f>
        <v>0</v>
      </c>
      <c r="E35" s="240">
        <f>SUMIFS(作業日報!$B$12:$B$32,作業日報!$A$12:$A$32,$A35,作業日報!$D$12:$D$32,"○")+SUMIFS(作業日報!$F$12:$F$32,作業日報!$E$12:$E$32,$A35,作業日報!$H$12:$H$32,"○")</f>
        <v>0</v>
      </c>
      <c r="F35" s="167">
        <f>SUMIFS(作業日報!$B$55:$B$75,作業日報!$A$55:$A$75,$A35,作業日報!$D$55:$D$75,"○")+SUMIFS(作業日報!$F$55:$F$75,作業日報!$E$55:$E$75,$A35,作業日報!$H$55:$H$75,"○")</f>
        <v>0</v>
      </c>
      <c r="G35" s="167">
        <f>SUMIFS(作業日報!$B$98:$B$118,作業日報!$A$98:$A$118,$A35,作業日報!$D$98:$D$118,"○")+SUMIFS(作業日報!$F$98:$F$118,作業日報!$E$98:$E$118,$A35,作業日報!$H$98:$H$118,"○")</f>
        <v>0</v>
      </c>
      <c r="H35" s="167">
        <f>SUMIFS(作業日報!$B$141:$B$161,作業日報!$A$141:$A$161,$A35,作業日報!$D$141:$D$161,"○")+SUMIFS(作業日報!$F$141:$F$161,作業日報!$E$141:$E$161,$A35,作業日報!$H$141:$H$161,"○")</f>
        <v>0</v>
      </c>
      <c r="I35" s="167">
        <f>SUMIFS(作業日報!$B$184:$B$204,作業日報!$A$184:$A$204,$A35,作業日報!$D$184:$D$204,"○")+SUMIFS(作業日報!$F$184:$F$204,作業日報!$E$184:$E$204,$A35,作業日報!$H$184:$H$204,"○")</f>
        <v>0</v>
      </c>
      <c r="J35" s="167">
        <f>SUMIFS(作業日報!$B$227:$B$247,作業日報!$A$227:$A$247,$A35,作業日報!$D$227:$D$247,"○")+SUMIFS(作業日報!$F$227:$F$247,作業日報!$E$227:$E$247,$A35,作業日報!$H$227:$H$247,"○")</f>
        <v>0</v>
      </c>
      <c r="K35" s="167">
        <f>SUMIFS(作業日報!$B$270:$B$290,作業日報!$A$270:$A$290,$A35,作業日報!$D$270:$D$290,"○")+SUMIFS(作業日報!$F$270:$F$290,作業日報!$E$270:$E$290,$A35,作業日報!$H$270:$H$290,"○")</f>
        <v>0</v>
      </c>
      <c r="L35" s="167">
        <f>SUMIFS(作業日報!$B$313:$B$333,作業日報!$A$313:$A$333,$A35,作業日報!$D$313:$D$333,"○")+SUMIFS(作業日報!$F$313:$F$333,作業日報!$E$313:$E$333,$A35,作業日報!$H$313:$H$333,"○")</f>
        <v>0</v>
      </c>
      <c r="M35" s="167">
        <f>SUMIFS(作業日報!$B$356:$B$376,作業日報!$A$356:$A$376,$A35,作業日報!$D$356:$D$376,"○")+SUMIFS(作業日報!$F$356:$F$376,作業日報!$E$356:$E$376,$A35,作業日報!$H$356:$H$376,"○")</f>
        <v>0</v>
      </c>
      <c r="N35" s="167">
        <f>SUMIFS(作業日報!$B$399:$B$419,作業日報!$A$399:$A$419,$A35,作業日報!$D$399:$D$419,"○")+SUMIFS(作業日報!$F$399:$F$419,作業日報!$E$399:$E$419,$A35,作業日報!$H$399:$H$419,"○")</f>
        <v>0</v>
      </c>
      <c r="O35" s="167">
        <f>SUMIFS(作業日報!$B$442:$B$462,作業日報!$A$442:$A$462,$A35,作業日報!$D$442:$D$462,"○")+SUMIFS(作業日報!$F$442:$F$462,作業日報!$E$442:$E$462,$A35,作業日報!$H$442:$H$462,"○")</f>
        <v>0</v>
      </c>
      <c r="P35" s="167">
        <f>SUMIFS(作業日報!$B$485:$B$505,作業日報!$A$485:$A$505,$A35,作業日報!$D$485:$D$505,"○")+SUMIFS(作業日報!$F$485:$F$505,作業日報!$E$485:$E$505,$A35,作業日報!$H$485:$H$505,"○")</f>
        <v>0</v>
      </c>
      <c r="Q35" s="167">
        <f>SUMIFS(作業日報!$B$528:$B$548,作業日報!$A$528:$A$548,$A35,作業日報!$D$528:$D$548,"○")+SUMIFS(作業日報!$F$528:$F$548,作業日報!$E$528:$E$548,$A35,作業日報!$H$528:$H$548,"○")</f>
        <v>0</v>
      </c>
      <c r="R35" s="167">
        <f>SUMIFS(作業日報!$B$571:$B$591,作業日報!$A$571:$A$591,$A35,作業日報!$D$571:$D$591,"○")+SUMIFS(作業日報!$F$571:$F$591,作業日報!$E$571:$E$591,$A35,作業日報!$H$571:$H$591,"○")</f>
        <v>0</v>
      </c>
      <c r="S35" s="230">
        <f>SUMIFS(作業日報!$B$614:$B$634,作業日報!$A$614:$A$634,$A35,作業日報!$D$614:$D$634,"○")+SUMIFS(作業日報!$F$614:$F$634,作業日報!$E$614:$E$634,$A35,作業日報!$H$614:$H$634,"○")</f>
        <v>0</v>
      </c>
      <c r="T35" s="237">
        <f>SUMIFS(作業日報!$B$657:$B$677,作業日報!$A$657:$A$677,$A35,作業日報!$D$657:$D$677,"○")+SUMIFS(作業日報!$F$657:$F$677,作業日報!$E$657:$E$677,$A35,作業日報!$H$657:$H$677,"○")</f>
        <v>0</v>
      </c>
      <c r="U35" s="238">
        <f>SUMIFS(作業日報!$B$700:$B$720,作業日報!$A$700:$A$720,$A35,作業日報!$D$700:$D$720,"○")+SUMIFS(作業日報!$F$700:$F$720,作業日報!$E$700:$E$720,$A35,作業日報!$H$700:$H$720,"○")</f>
        <v>0</v>
      </c>
      <c r="V35" s="238">
        <f>SUMIFS(作業日報!$B$743:$B$763,作業日報!$A$743:$A$763,$A35,作業日報!$D$743:$D$763,"○")+SUMIFS(作業日報!$F$743:$F$763,作業日報!$E$743:$E$763,$A35,作業日報!$H$743:$H$763,"○")</f>
        <v>0</v>
      </c>
      <c r="W35" s="238">
        <f>SUMIFS(作業日報!$B$786:$B$806,作業日報!$A$786:$A$806,$A35,作業日報!$D$786:$D$806,"○")+SUMIFS(作業日報!$F$786:$F$806,作業日報!$E$786:$E$806,$A35,作業日報!$H$786:$H$806,"○")</f>
        <v>0</v>
      </c>
      <c r="X35" s="238">
        <f>SUMIFS(作業日報!$B$829:$B$849,作業日報!$A$829:$A$849,$A35,作業日報!$D$829:$D$849,"○")+SUMIFS(作業日報!$F$829:$F$849,作業日報!$E$829:$E$849,$A35,作業日報!$H$829:$H$849,"○")</f>
        <v>0</v>
      </c>
      <c r="Y35" s="238">
        <f>SUMIFS(作業日報!$B$872:$B$892,作業日報!$A$872:$A$892,$A35,作業日報!$D$872:$D$892,"○")+SUMIFS(作業日報!$F$872:$F$892,作業日報!$E$872:$E$892,$A35,作業日報!$H$872:$H$892,"○")</f>
        <v>0</v>
      </c>
      <c r="Z35" s="238">
        <f>SUMIFS(作業日報!$B$915:$B$935,作業日報!$A$915:$A$935,$A35,作業日報!$D$915:$D$935,"○")+SUMIFS(作業日報!$F$915:$F$935,作業日報!$E$915:$E$935,$A35,作業日報!$H$915:$H$935,"○")</f>
        <v>0</v>
      </c>
      <c r="AA35" s="230">
        <f>SUMIFS(作業日報!$B$958:$B$978,作業日報!$A$958:$A$978,$A35,作業日報!$D$958:$D$978,"○")+SUMIFS(作業日報!$F$958:$F$978,作業日報!$E$958:$E$978,$A35,作業日報!$H$958:$H$978,"○")</f>
        <v>0</v>
      </c>
    </row>
    <row r="36" spans="1:27" x14ac:dyDescent="0.15">
      <c r="A36" s="168"/>
      <c r="B36" s="169"/>
      <c r="C36" s="170"/>
      <c r="D36" s="171">
        <f>SUMIFS(作業日報!B:B,作業日報!A:A,A36,作業日報!D:D,"○")+SUMIFS(作業日報!F:F,作業日報!E:E,A36,作業日報!H:H,"○")</f>
        <v>0</v>
      </c>
      <c r="E36" s="240">
        <f>SUMIFS(作業日報!$B$12:$B$32,作業日報!$A$12:$A$32,$A36,作業日報!$D$12:$D$32,"○")+SUMIFS(作業日報!$F$12:$F$32,作業日報!$E$12:$E$32,$A36,作業日報!$H$12:$H$32,"○")</f>
        <v>0</v>
      </c>
      <c r="F36" s="167">
        <f>SUMIFS(作業日報!$B$55:$B$75,作業日報!$A$55:$A$75,$A36,作業日報!$D$55:$D$75,"○")+SUMIFS(作業日報!$F$55:$F$75,作業日報!$E$55:$E$75,$A36,作業日報!$H$55:$H$75,"○")</f>
        <v>0</v>
      </c>
      <c r="G36" s="167">
        <f>SUMIFS(作業日報!$B$98:$B$118,作業日報!$A$98:$A$118,$A36,作業日報!$D$98:$D$118,"○")+SUMIFS(作業日報!$F$98:$F$118,作業日報!$E$98:$E$118,$A36,作業日報!$H$98:$H$118,"○")</f>
        <v>0</v>
      </c>
      <c r="H36" s="167">
        <f>SUMIFS(作業日報!$B$141:$B$161,作業日報!$A$141:$A$161,$A36,作業日報!$D$141:$D$161,"○")+SUMIFS(作業日報!$F$141:$F$161,作業日報!$E$141:$E$161,$A36,作業日報!$H$141:$H$161,"○")</f>
        <v>0</v>
      </c>
      <c r="I36" s="167">
        <f>SUMIFS(作業日報!$B$184:$B$204,作業日報!$A$184:$A$204,$A36,作業日報!$D$184:$D$204,"○")+SUMIFS(作業日報!$F$184:$F$204,作業日報!$E$184:$E$204,$A36,作業日報!$H$184:$H$204,"○")</f>
        <v>0</v>
      </c>
      <c r="J36" s="167">
        <f>SUMIFS(作業日報!$B$227:$B$247,作業日報!$A$227:$A$247,$A36,作業日報!$D$227:$D$247,"○")+SUMIFS(作業日報!$F$227:$F$247,作業日報!$E$227:$E$247,$A36,作業日報!$H$227:$H$247,"○")</f>
        <v>0</v>
      </c>
      <c r="K36" s="167">
        <f>SUMIFS(作業日報!$B$270:$B$290,作業日報!$A$270:$A$290,$A36,作業日報!$D$270:$D$290,"○")+SUMIFS(作業日報!$F$270:$F$290,作業日報!$E$270:$E$290,$A36,作業日報!$H$270:$H$290,"○")</f>
        <v>0</v>
      </c>
      <c r="L36" s="167">
        <f>SUMIFS(作業日報!$B$313:$B$333,作業日報!$A$313:$A$333,$A36,作業日報!$D$313:$D$333,"○")+SUMIFS(作業日報!$F$313:$F$333,作業日報!$E$313:$E$333,$A36,作業日報!$H$313:$H$333,"○")</f>
        <v>0</v>
      </c>
      <c r="M36" s="167">
        <f>SUMIFS(作業日報!$B$356:$B$376,作業日報!$A$356:$A$376,$A36,作業日報!$D$356:$D$376,"○")+SUMIFS(作業日報!$F$356:$F$376,作業日報!$E$356:$E$376,$A36,作業日報!$H$356:$H$376,"○")</f>
        <v>0</v>
      </c>
      <c r="N36" s="167">
        <f>SUMIFS(作業日報!$B$399:$B$419,作業日報!$A$399:$A$419,$A36,作業日報!$D$399:$D$419,"○")+SUMIFS(作業日報!$F$399:$F$419,作業日報!$E$399:$E$419,$A36,作業日報!$H$399:$H$419,"○")</f>
        <v>0</v>
      </c>
      <c r="O36" s="167">
        <f>SUMIFS(作業日報!$B$442:$B$462,作業日報!$A$442:$A$462,$A36,作業日報!$D$442:$D$462,"○")+SUMIFS(作業日報!$F$442:$F$462,作業日報!$E$442:$E$462,$A36,作業日報!$H$442:$H$462,"○")</f>
        <v>0</v>
      </c>
      <c r="P36" s="167">
        <f>SUMIFS(作業日報!$B$485:$B$505,作業日報!$A$485:$A$505,$A36,作業日報!$D$485:$D$505,"○")+SUMIFS(作業日報!$F$485:$F$505,作業日報!$E$485:$E$505,$A36,作業日報!$H$485:$H$505,"○")</f>
        <v>0</v>
      </c>
      <c r="Q36" s="167">
        <f>SUMIFS(作業日報!$B$528:$B$548,作業日報!$A$528:$A$548,$A36,作業日報!$D$528:$D$548,"○")+SUMIFS(作業日報!$F$528:$F$548,作業日報!$E$528:$E$548,$A36,作業日報!$H$528:$H$548,"○")</f>
        <v>0</v>
      </c>
      <c r="R36" s="167">
        <f>SUMIFS(作業日報!$B$571:$B$591,作業日報!$A$571:$A$591,$A36,作業日報!$D$571:$D$591,"○")+SUMIFS(作業日報!$F$571:$F$591,作業日報!$E$571:$E$591,$A36,作業日報!$H$571:$H$591,"○")</f>
        <v>0</v>
      </c>
      <c r="S36" s="230">
        <f>SUMIFS(作業日報!$B$614:$B$634,作業日報!$A$614:$A$634,$A36,作業日報!$D$614:$D$634,"○")+SUMIFS(作業日報!$F$614:$F$634,作業日報!$E$614:$E$634,$A36,作業日報!$H$614:$H$634,"○")</f>
        <v>0</v>
      </c>
      <c r="T36" s="237">
        <f>SUMIFS(作業日報!$B$657:$B$677,作業日報!$A$657:$A$677,$A36,作業日報!$D$657:$D$677,"○")+SUMIFS(作業日報!$F$657:$F$677,作業日報!$E$657:$E$677,$A36,作業日報!$H$657:$H$677,"○")</f>
        <v>0</v>
      </c>
      <c r="U36" s="238">
        <f>SUMIFS(作業日報!$B$700:$B$720,作業日報!$A$700:$A$720,$A36,作業日報!$D$700:$D$720,"○")+SUMIFS(作業日報!$F$700:$F$720,作業日報!$E$700:$E$720,$A36,作業日報!$H$700:$H$720,"○")</f>
        <v>0</v>
      </c>
      <c r="V36" s="238">
        <f>SUMIFS(作業日報!$B$743:$B$763,作業日報!$A$743:$A$763,$A36,作業日報!$D$743:$D$763,"○")+SUMIFS(作業日報!$F$743:$F$763,作業日報!$E$743:$E$763,$A36,作業日報!$H$743:$H$763,"○")</f>
        <v>0</v>
      </c>
      <c r="W36" s="238">
        <f>SUMIFS(作業日報!$B$786:$B$806,作業日報!$A$786:$A$806,$A36,作業日報!$D$786:$D$806,"○")+SUMIFS(作業日報!$F$786:$F$806,作業日報!$E$786:$E$806,$A36,作業日報!$H$786:$H$806,"○")</f>
        <v>0</v>
      </c>
      <c r="X36" s="238">
        <f>SUMIFS(作業日報!$B$829:$B$849,作業日報!$A$829:$A$849,$A36,作業日報!$D$829:$D$849,"○")+SUMIFS(作業日報!$F$829:$F$849,作業日報!$E$829:$E$849,$A36,作業日報!$H$829:$H$849,"○")</f>
        <v>0</v>
      </c>
      <c r="Y36" s="238">
        <f>SUMIFS(作業日報!$B$872:$B$892,作業日報!$A$872:$A$892,$A36,作業日報!$D$872:$D$892,"○")+SUMIFS(作業日報!$F$872:$F$892,作業日報!$E$872:$E$892,$A36,作業日報!$H$872:$H$892,"○")</f>
        <v>0</v>
      </c>
      <c r="Z36" s="238">
        <f>SUMIFS(作業日報!$B$915:$B$935,作業日報!$A$915:$A$935,$A36,作業日報!$D$915:$D$935,"○")+SUMIFS(作業日報!$F$915:$F$935,作業日報!$E$915:$E$935,$A36,作業日報!$H$915:$H$935,"○")</f>
        <v>0</v>
      </c>
      <c r="AA36" s="230">
        <f>SUMIFS(作業日報!$B$958:$B$978,作業日報!$A$958:$A$978,$A36,作業日報!$D$958:$D$978,"○")+SUMIFS(作業日報!$F$958:$F$978,作業日報!$E$958:$E$978,$A36,作業日報!$H$958:$H$978,"○")</f>
        <v>0</v>
      </c>
    </row>
    <row r="37" spans="1:27" x14ac:dyDescent="0.15">
      <c r="A37" s="163"/>
      <c r="B37" s="169"/>
      <c r="C37" s="170"/>
      <c r="D37" s="171">
        <f>SUMIFS(作業日報!B:B,作業日報!A:A,A37,作業日報!D:D,"○")+SUMIFS(作業日報!F:F,作業日報!E:E,A37,作業日報!H:H,"○")</f>
        <v>0</v>
      </c>
      <c r="E37" s="240">
        <f>SUMIFS(作業日報!$B$12:$B$32,作業日報!$A$12:$A$32,$A37,作業日報!$D$12:$D$32,"○")+SUMIFS(作業日報!$F$12:$F$32,作業日報!$E$12:$E$32,$A37,作業日報!$H$12:$H$32,"○")</f>
        <v>0</v>
      </c>
      <c r="F37" s="167">
        <f>SUMIFS(作業日報!$B$55:$B$75,作業日報!$A$55:$A$75,$A37,作業日報!$D$55:$D$75,"○")+SUMIFS(作業日報!$F$55:$F$75,作業日報!$E$55:$E$75,$A37,作業日報!$H$55:$H$75,"○")</f>
        <v>0</v>
      </c>
      <c r="G37" s="167">
        <f>SUMIFS(作業日報!$B$98:$B$118,作業日報!$A$98:$A$118,$A37,作業日報!$D$98:$D$118,"○")+SUMIFS(作業日報!$F$98:$F$118,作業日報!$E$98:$E$118,$A37,作業日報!$H$98:$H$118,"○")</f>
        <v>0</v>
      </c>
      <c r="H37" s="167">
        <f>SUMIFS(作業日報!$B$141:$B$161,作業日報!$A$141:$A$161,$A37,作業日報!$D$141:$D$161,"○")+SUMIFS(作業日報!$F$141:$F$161,作業日報!$E$141:$E$161,$A37,作業日報!$H$141:$H$161,"○")</f>
        <v>0</v>
      </c>
      <c r="I37" s="167">
        <f>SUMIFS(作業日報!$B$184:$B$204,作業日報!$A$184:$A$204,$A37,作業日報!$D$184:$D$204,"○")+SUMIFS(作業日報!$F$184:$F$204,作業日報!$E$184:$E$204,$A37,作業日報!$H$184:$H$204,"○")</f>
        <v>0</v>
      </c>
      <c r="J37" s="167">
        <f>SUMIFS(作業日報!$B$227:$B$247,作業日報!$A$227:$A$247,$A37,作業日報!$D$227:$D$247,"○")+SUMIFS(作業日報!$F$227:$F$247,作業日報!$E$227:$E$247,$A37,作業日報!$H$227:$H$247,"○")</f>
        <v>0</v>
      </c>
      <c r="K37" s="167">
        <f>SUMIFS(作業日報!$B$270:$B$290,作業日報!$A$270:$A$290,$A37,作業日報!$D$270:$D$290,"○")+SUMIFS(作業日報!$F$270:$F$290,作業日報!$E$270:$E$290,$A37,作業日報!$H$270:$H$290,"○")</f>
        <v>0</v>
      </c>
      <c r="L37" s="167">
        <f>SUMIFS(作業日報!$B$313:$B$333,作業日報!$A$313:$A$333,$A37,作業日報!$D$313:$D$333,"○")+SUMIFS(作業日報!$F$313:$F$333,作業日報!$E$313:$E$333,$A37,作業日報!$H$313:$H$333,"○")</f>
        <v>0</v>
      </c>
      <c r="M37" s="167">
        <f>SUMIFS(作業日報!$B$356:$B$376,作業日報!$A$356:$A$376,$A37,作業日報!$D$356:$D$376,"○")+SUMIFS(作業日報!$F$356:$F$376,作業日報!$E$356:$E$376,$A37,作業日報!$H$356:$H$376,"○")</f>
        <v>0</v>
      </c>
      <c r="N37" s="167">
        <f>SUMIFS(作業日報!$B$399:$B$419,作業日報!$A$399:$A$419,$A37,作業日報!$D$399:$D$419,"○")+SUMIFS(作業日報!$F$399:$F$419,作業日報!$E$399:$E$419,$A37,作業日報!$H$399:$H$419,"○")</f>
        <v>0</v>
      </c>
      <c r="O37" s="167">
        <f>SUMIFS(作業日報!$B$442:$B$462,作業日報!$A$442:$A$462,$A37,作業日報!$D$442:$D$462,"○")+SUMIFS(作業日報!$F$442:$F$462,作業日報!$E$442:$E$462,$A37,作業日報!$H$442:$H$462,"○")</f>
        <v>0</v>
      </c>
      <c r="P37" s="167">
        <f>SUMIFS(作業日報!$B$485:$B$505,作業日報!$A$485:$A$505,$A37,作業日報!$D$485:$D$505,"○")+SUMIFS(作業日報!$F$485:$F$505,作業日報!$E$485:$E$505,$A37,作業日報!$H$485:$H$505,"○")</f>
        <v>0</v>
      </c>
      <c r="Q37" s="167">
        <f>SUMIFS(作業日報!$B$528:$B$548,作業日報!$A$528:$A$548,$A37,作業日報!$D$528:$D$548,"○")+SUMIFS(作業日報!$F$528:$F$548,作業日報!$E$528:$E$548,$A37,作業日報!$H$528:$H$548,"○")</f>
        <v>0</v>
      </c>
      <c r="R37" s="167">
        <f>SUMIFS(作業日報!$B$571:$B$591,作業日報!$A$571:$A$591,$A37,作業日報!$D$571:$D$591,"○")+SUMIFS(作業日報!$F$571:$F$591,作業日報!$E$571:$E$591,$A37,作業日報!$H$571:$H$591,"○")</f>
        <v>0</v>
      </c>
      <c r="S37" s="230">
        <f>SUMIFS(作業日報!$B$614:$B$634,作業日報!$A$614:$A$634,$A37,作業日報!$D$614:$D$634,"○")+SUMIFS(作業日報!$F$614:$F$634,作業日報!$E$614:$E$634,$A37,作業日報!$H$614:$H$634,"○")</f>
        <v>0</v>
      </c>
      <c r="T37" s="237">
        <f>SUMIFS(作業日報!$B$657:$B$677,作業日報!$A$657:$A$677,$A37,作業日報!$D$657:$D$677,"○")+SUMIFS(作業日報!$F$657:$F$677,作業日報!$E$657:$E$677,$A37,作業日報!$H$657:$H$677,"○")</f>
        <v>0</v>
      </c>
      <c r="U37" s="238">
        <f>SUMIFS(作業日報!$B$700:$B$720,作業日報!$A$700:$A$720,$A37,作業日報!$D$700:$D$720,"○")+SUMIFS(作業日報!$F$700:$F$720,作業日報!$E$700:$E$720,$A37,作業日報!$H$700:$H$720,"○")</f>
        <v>0</v>
      </c>
      <c r="V37" s="238">
        <f>SUMIFS(作業日報!$B$743:$B$763,作業日報!$A$743:$A$763,$A37,作業日報!$D$743:$D$763,"○")+SUMIFS(作業日報!$F$743:$F$763,作業日報!$E$743:$E$763,$A37,作業日報!$H$743:$H$763,"○")</f>
        <v>0</v>
      </c>
      <c r="W37" s="238">
        <f>SUMIFS(作業日報!$B$786:$B$806,作業日報!$A$786:$A$806,$A37,作業日報!$D$786:$D$806,"○")+SUMIFS(作業日報!$F$786:$F$806,作業日報!$E$786:$E$806,$A37,作業日報!$H$786:$H$806,"○")</f>
        <v>0</v>
      </c>
      <c r="X37" s="238">
        <f>SUMIFS(作業日報!$B$829:$B$849,作業日報!$A$829:$A$849,$A37,作業日報!$D$829:$D$849,"○")+SUMIFS(作業日報!$F$829:$F$849,作業日報!$E$829:$E$849,$A37,作業日報!$H$829:$H$849,"○")</f>
        <v>0</v>
      </c>
      <c r="Y37" s="238">
        <f>SUMIFS(作業日報!$B$872:$B$892,作業日報!$A$872:$A$892,$A37,作業日報!$D$872:$D$892,"○")+SUMIFS(作業日報!$F$872:$F$892,作業日報!$E$872:$E$892,$A37,作業日報!$H$872:$H$892,"○")</f>
        <v>0</v>
      </c>
      <c r="Z37" s="238">
        <f>SUMIFS(作業日報!$B$915:$B$935,作業日報!$A$915:$A$935,$A37,作業日報!$D$915:$D$935,"○")+SUMIFS(作業日報!$F$915:$F$935,作業日報!$E$915:$E$935,$A37,作業日報!$H$915:$H$935,"○")</f>
        <v>0</v>
      </c>
      <c r="AA37" s="230">
        <f>SUMIFS(作業日報!$B$958:$B$978,作業日報!$A$958:$A$978,$A37,作業日報!$D$958:$D$978,"○")+SUMIFS(作業日報!$F$958:$F$978,作業日報!$E$958:$E$978,$A37,作業日報!$H$958:$H$978,"○")</f>
        <v>0</v>
      </c>
    </row>
    <row r="38" spans="1:27" x14ac:dyDescent="0.15">
      <c r="A38" s="168"/>
      <c r="B38" s="169"/>
      <c r="C38" s="170"/>
      <c r="D38" s="171">
        <f>SUMIFS(作業日報!B:B,作業日報!A:A,A38,作業日報!D:D,"○")+SUMIFS(作業日報!F:F,作業日報!E:E,A38,作業日報!H:H,"○")</f>
        <v>0</v>
      </c>
      <c r="E38" s="240">
        <f>SUMIFS(作業日報!$B$12:$B$32,作業日報!$A$12:$A$32,$A38,作業日報!$D$12:$D$32,"○")+SUMIFS(作業日報!$F$12:$F$32,作業日報!$E$12:$E$32,$A38,作業日報!$H$12:$H$32,"○")</f>
        <v>0</v>
      </c>
      <c r="F38" s="167">
        <f>SUMIFS(作業日報!$B$55:$B$75,作業日報!$A$55:$A$75,$A38,作業日報!$D$55:$D$75,"○")+SUMIFS(作業日報!$F$55:$F$75,作業日報!$E$55:$E$75,$A38,作業日報!$H$55:$H$75,"○")</f>
        <v>0</v>
      </c>
      <c r="G38" s="167">
        <f>SUMIFS(作業日報!$B$98:$B$118,作業日報!$A$98:$A$118,$A38,作業日報!$D$98:$D$118,"○")+SUMIFS(作業日報!$F$98:$F$118,作業日報!$E$98:$E$118,$A38,作業日報!$H$98:$H$118,"○")</f>
        <v>0</v>
      </c>
      <c r="H38" s="167">
        <f>SUMIFS(作業日報!$B$141:$B$161,作業日報!$A$141:$A$161,$A38,作業日報!$D$141:$D$161,"○")+SUMIFS(作業日報!$F$141:$F$161,作業日報!$E$141:$E$161,$A38,作業日報!$H$141:$H$161,"○")</f>
        <v>0</v>
      </c>
      <c r="I38" s="167">
        <f>SUMIFS(作業日報!$B$184:$B$204,作業日報!$A$184:$A$204,$A38,作業日報!$D$184:$D$204,"○")+SUMIFS(作業日報!$F$184:$F$204,作業日報!$E$184:$E$204,$A38,作業日報!$H$184:$H$204,"○")</f>
        <v>0</v>
      </c>
      <c r="J38" s="167">
        <f>SUMIFS(作業日報!$B$227:$B$247,作業日報!$A$227:$A$247,$A38,作業日報!$D$227:$D$247,"○")+SUMIFS(作業日報!$F$227:$F$247,作業日報!$E$227:$E$247,$A38,作業日報!$H$227:$H$247,"○")</f>
        <v>0</v>
      </c>
      <c r="K38" s="167">
        <f>SUMIFS(作業日報!$B$270:$B$290,作業日報!$A$270:$A$290,$A38,作業日報!$D$270:$D$290,"○")+SUMIFS(作業日報!$F$270:$F$290,作業日報!$E$270:$E$290,$A38,作業日報!$H$270:$H$290,"○")</f>
        <v>0</v>
      </c>
      <c r="L38" s="167">
        <f>SUMIFS(作業日報!$B$313:$B$333,作業日報!$A$313:$A$333,$A38,作業日報!$D$313:$D$333,"○")+SUMIFS(作業日報!$F$313:$F$333,作業日報!$E$313:$E$333,$A38,作業日報!$H$313:$H$333,"○")</f>
        <v>0</v>
      </c>
      <c r="M38" s="167">
        <f>SUMIFS(作業日報!$B$356:$B$376,作業日報!$A$356:$A$376,$A38,作業日報!$D$356:$D$376,"○")+SUMIFS(作業日報!$F$356:$F$376,作業日報!$E$356:$E$376,$A38,作業日報!$H$356:$H$376,"○")</f>
        <v>0</v>
      </c>
      <c r="N38" s="167">
        <f>SUMIFS(作業日報!$B$399:$B$419,作業日報!$A$399:$A$419,$A38,作業日報!$D$399:$D$419,"○")+SUMIFS(作業日報!$F$399:$F$419,作業日報!$E$399:$E$419,$A38,作業日報!$H$399:$H$419,"○")</f>
        <v>0</v>
      </c>
      <c r="O38" s="167">
        <f>SUMIFS(作業日報!$B$442:$B$462,作業日報!$A$442:$A$462,$A38,作業日報!$D$442:$D$462,"○")+SUMIFS(作業日報!$F$442:$F$462,作業日報!$E$442:$E$462,$A38,作業日報!$H$442:$H$462,"○")</f>
        <v>0</v>
      </c>
      <c r="P38" s="167">
        <f>SUMIFS(作業日報!$B$485:$B$505,作業日報!$A$485:$A$505,$A38,作業日報!$D$485:$D$505,"○")+SUMIFS(作業日報!$F$485:$F$505,作業日報!$E$485:$E$505,$A38,作業日報!$H$485:$H$505,"○")</f>
        <v>0</v>
      </c>
      <c r="Q38" s="167">
        <f>SUMIFS(作業日報!$B$528:$B$548,作業日報!$A$528:$A$548,$A38,作業日報!$D$528:$D$548,"○")+SUMIFS(作業日報!$F$528:$F$548,作業日報!$E$528:$E$548,$A38,作業日報!$H$528:$H$548,"○")</f>
        <v>0</v>
      </c>
      <c r="R38" s="167">
        <f>SUMIFS(作業日報!$B$571:$B$591,作業日報!$A$571:$A$591,$A38,作業日報!$D$571:$D$591,"○")+SUMIFS(作業日報!$F$571:$F$591,作業日報!$E$571:$E$591,$A38,作業日報!$H$571:$H$591,"○")</f>
        <v>0</v>
      </c>
      <c r="S38" s="230">
        <f>SUMIFS(作業日報!$B$614:$B$634,作業日報!$A$614:$A$634,$A38,作業日報!$D$614:$D$634,"○")+SUMIFS(作業日報!$F$614:$F$634,作業日報!$E$614:$E$634,$A38,作業日報!$H$614:$H$634,"○")</f>
        <v>0</v>
      </c>
      <c r="T38" s="237">
        <f>SUMIFS(作業日報!$B$657:$B$677,作業日報!$A$657:$A$677,$A38,作業日報!$D$657:$D$677,"○")+SUMIFS(作業日報!$F$657:$F$677,作業日報!$E$657:$E$677,$A38,作業日報!$H$657:$H$677,"○")</f>
        <v>0</v>
      </c>
      <c r="U38" s="238">
        <f>SUMIFS(作業日報!$B$700:$B$720,作業日報!$A$700:$A$720,$A38,作業日報!$D$700:$D$720,"○")+SUMIFS(作業日報!$F$700:$F$720,作業日報!$E$700:$E$720,$A38,作業日報!$H$700:$H$720,"○")</f>
        <v>0</v>
      </c>
      <c r="V38" s="238">
        <f>SUMIFS(作業日報!$B$743:$B$763,作業日報!$A$743:$A$763,$A38,作業日報!$D$743:$D$763,"○")+SUMIFS(作業日報!$F$743:$F$763,作業日報!$E$743:$E$763,$A38,作業日報!$H$743:$H$763,"○")</f>
        <v>0</v>
      </c>
      <c r="W38" s="238">
        <f>SUMIFS(作業日報!$B$786:$B$806,作業日報!$A$786:$A$806,$A38,作業日報!$D$786:$D$806,"○")+SUMIFS(作業日報!$F$786:$F$806,作業日報!$E$786:$E$806,$A38,作業日報!$H$786:$H$806,"○")</f>
        <v>0</v>
      </c>
      <c r="X38" s="238">
        <f>SUMIFS(作業日報!$B$829:$B$849,作業日報!$A$829:$A$849,$A38,作業日報!$D$829:$D$849,"○")+SUMIFS(作業日報!$F$829:$F$849,作業日報!$E$829:$E$849,$A38,作業日報!$H$829:$H$849,"○")</f>
        <v>0</v>
      </c>
      <c r="Y38" s="238">
        <f>SUMIFS(作業日報!$B$872:$B$892,作業日報!$A$872:$A$892,$A38,作業日報!$D$872:$D$892,"○")+SUMIFS(作業日報!$F$872:$F$892,作業日報!$E$872:$E$892,$A38,作業日報!$H$872:$H$892,"○")</f>
        <v>0</v>
      </c>
      <c r="Z38" s="238">
        <f>SUMIFS(作業日報!$B$915:$B$935,作業日報!$A$915:$A$935,$A38,作業日報!$D$915:$D$935,"○")+SUMIFS(作業日報!$F$915:$F$935,作業日報!$E$915:$E$935,$A38,作業日報!$H$915:$H$935,"○")</f>
        <v>0</v>
      </c>
      <c r="AA38" s="230">
        <f>SUMIFS(作業日報!$B$958:$B$978,作業日報!$A$958:$A$978,$A38,作業日報!$D$958:$D$978,"○")+SUMIFS(作業日報!$F$958:$F$978,作業日報!$E$958:$E$978,$A38,作業日報!$H$958:$H$978,"○")</f>
        <v>0</v>
      </c>
    </row>
    <row r="39" spans="1:27" x14ac:dyDescent="0.15">
      <c r="A39" s="163"/>
      <c r="B39" s="169"/>
      <c r="C39" s="170"/>
      <c r="D39" s="171">
        <f>SUMIFS(作業日報!B:B,作業日報!A:A,A39,作業日報!D:D,"○")+SUMIFS(作業日報!F:F,作業日報!E:E,A39,作業日報!H:H,"○")</f>
        <v>0</v>
      </c>
      <c r="E39" s="240">
        <f>SUMIFS(作業日報!$B$12:$B$32,作業日報!$A$12:$A$32,$A39,作業日報!$D$12:$D$32,"○")+SUMIFS(作業日報!$F$12:$F$32,作業日報!$E$12:$E$32,$A39,作業日報!$H$12:$H$32,"○")</f>
        <v>0</v>
      </c>
      <c r="F39" s="167">
        <f>SUMIFS(作業日報!$B$55:$B$75,作業日報!$A$55:$A$75,$A39,作業日報!$D$55:$D$75,"○")+SUMIFS(作業日報!$F$55:$F$75,作業日報!$E$55:$E$75,$A39,作業日報!$H$55:$H$75,"○")</f>
        <v>0</v>
      </c>
      <c r="G39" s="167">
        <f>SUMIFS(作業日報!$B$98:$B$118,作業日報!$A$98:$A$118,$A39,作業日報!$D$98:$D$118,"○")+SUMIFS(作業日報!$F$98:$F$118,作業日報!$E$98:$E$118,$A39,作業日報!$H$98:$H$118,"○")</f>
        <v>0</v>
      </c>
      <c r="H39" s="167">
        <f>SUMIFS(作業日報!$B$141:$B$161,作業日報!$A$141:$A$161,$A39,作業日報!$D$141:$D$161,"○")+SUMIFS(作業日報!$F$141:$F$161,作業日報!$E$141:$E$161,$A39,作業日報!$H$141:$H$161,"○")</f>
        <v>0</v>
      </c>
      <c r="I39" s="167">
        <f>SUMIFS(作業日報!$B$184:$B$204,作業日報!$A$184:$A$204,$A39,作業日報!$D$184:$D$204,"○")+SUMIFS(作業日報!$F$184:$F$204,作業日報!$E$184:$E$204,$A39,作業日報!$H$184:$H$204,"○")</f>
        <v>0</v>
      </c>
      <c r="J39" s="167">
        <f>SUMIFS(作業日報!$B$227:$B$247,作業日報!$A$227:$A$247,$A39,作業日報!$D$227:$D$247,"○")+SUMIFS(作業日報!$F$227:$F$247,作業日報!$E$227:$E$247,$A39,作業日報!$H$227:$H$247,"○")</f>
        <v>0</v>
      </c>
      <c r="K39" s="167">
        <f>SUMIFS(作業日報!$B$270:$B$290,作業日報!$A$270:$A$290,$A39,作業日報!$D$270:$D$290,"○")+SUMIFS(作業日報!$F$270:$F$290,作業日報!$E$270:$E$290,$A39,作業日報!$H$270:$H$290,"○")</f>
        <v>0</v>
      </c>
      <c r="L39" s="167">
        <f>SUMIFS(作業日報!$B$313:$B$333,作業日報!$A$313:$A$333,$A39,作業日報!$D$313:$D$333,"○")+SUMIFS(作業日報!$F$313:$F$333,作業日報!$E$313:$E$333,$A39,作業日報!$H$313:$H$333,"○")</f>
        <v>0</v>
      </c>
      <c r="M39" s="167">
        <f>SUMIFS(作業日報!$B$356:$B$376,作業日報!$A$356:$A$376,$A39,作業日報!$D$356:$D$376,"○")+SUMIFS(作業日報!$F$356:$F$376,作業日報!$E$356:$E$376,$A39,作業日報!$H$356:$H$376,"○")</f>
        <v>0</v>
      </c>
      <c r="N39" s="167">
        <f>SUMIFS(作業日報!$B$399:$B$419,作業日報!$A$399:$A$419,$A39,作業日報!$D$399:$D$419,"○")+SUMIFS(作業日報!$F$399:$F$419,作業日報!$E$399:$E$419,$A39,作業日報!$H$399:$H$419,"○")</f>
        <v>0</v>
      </c>
      <c r="O39" s="167">
        <f>SUMIFS(作業日報!$B$442:$B$462,作業日報!$A$442:$A$462,$A39,作業日報!$D$442:$D$462,"○")+SUMIFS(作業日報!$F$442:$F$462,作業日報!$E$442:$E$462,$A39,作業日報!$H$442:$H$462,"○")</f>
        <v>0</v>
      </c>
      <c r="P39" s="167">
        <f>SUMIFS(作業日報!$B$485:$B$505,作業日報!$A$485:$A$505,$A39,作業日報!$D$485:$D$505,"○")+SUMIFS(作業日報!$F$485:$F$505,作業日報!$E$485:$E$505,$A39,作業日報!$H$485:$H$505,"○")</f>
        <v>0</v>
      </c>
      <c r="Q39" s="167">
        <f>SUMIFS(作業日報!$B$528:$B$548,作業日報!$A$528:$A$548,$A39,作業日報!$D$528:$D$548,"○")+SUMIFS(作業日報!$F$528:$F$548,作業日報!$E$528:$E$548,$A39,作業日報!$H$528:$H$548,"○")</f>
        <v>0</v>
      </c>
      <c r="R39" s="167">
        <f>SUMIFS(作業日報!$B$571:$B$591,作業日報!$A$571:$A$591,$A39,作業日報!$D$571:$D$591,"○")+SUMIFS(作業日報!$F$571:$F$591,作業日報!$E$571:$E$591,$A39,作業日報!$H$571:$H$591,"○")</f>
        <v>0</v>
      </c>
      <c r="S39" s="230">
        <f>SUMIFS(作業日報!$B$614:$B$634,作業日報!$A$614:$A$634,$A39,作業日報!$D$614:$D$634,"○")+SUMIFS(作業日報!$F$614:$F$634,作業日報!$E$614:$E$634,$A39,作業日報!$H$614:$H$634,"○")</f>
        <v>0</v>
      </c>
      <c r="T39" s="237">
        <f>SUMIFS(作業日報!$B$657:$B$677,作業日報!$A$657:$A$677,$A39,作業日報!$D$657:$D$677,"○")+SUMIFS(作業日報!$F$657:$F$677,作業日報!$E$657:$E$677,$A39,作業日報!$H$657:$H$677,"○")</f>
        <v>0</v>
      </c>
      <c r="U39" s="238">
        <f>SUMIFS(作業日報!$B$700:$B$720,作業日報!$A$700:$A$720,$A39,作業日報!$D$700:$D$720,"○")+SUMIFS(作業日報!$F$700:$F$720,作業日報!$E$700:$E$720,$A39,作業日報!$H$700:$H$720,"○")</f>
        <v>0</v>
      </c>
      <c r="V39" s="238">
        <f>SUMIFS(作業日報!$B$743:$B$763,作業日報!$A$743:$A$763,$A39,作業日報!$D$743:$D$763,"○")+SUMIFS(作業日報!$F$743:$F$763,作業日報!$E$743:$E$763,$A39,作業日報!$H$743:$H$763,"○")</f>
        <v>0</v>
      </c>
      <c r="W39" s="238">
        <f>SUMIFS(作業日報!$B$786:$B$806,作業日報!$A$786:$A$806,$A39,作業日報!$D$786:$D$806,"○")+SUMIFS(作業日報!$F$786:$F$806,作業日報!$E$786:$E$806,$A39,作業日報!$H$786:$H$806,"○")</f>
        <v>0</v>
      </c>
      <c r="X39" s="238">
        <f>SUMIFS(作業日報!$B$829:$B$849,作業日報!$A$829:$A$849,$A39,作業日報!$D$829:$D$849,"○")+SUMIFS(作業日報!$F$829:$F$849,作業日報!$E$829:$E$849,$A39,作業日報!$H$829:$H$849,"○")</f>
        <v>0</v>
      </c>
      <c r="Y39" s="238">
        <f>SUMIFS(作業日報!$B$872:$B$892,作業日報!$A$872:$A$892,$A39,作業日報!$D$872:$D$892,"○")+SUMIFS(作業日報!$F$872:$F$892,作業日報!$E$872:$E$892,$A39,作業日報!$H$872:$H$892,"○")</f>
        <v>0</v>
      </c>
      <c r="Z39" s="238">
        <f>SUMIFS(作業日報!$B$915:$B$935,作業日報!$A$915:$A$935,$A39,作業日報!$D$915:$D$935,"○")+SUMIFS(作業日報!$F$915:$F$935,作業日報!$E$915:$E$935,$A39,作業日報!$H$915:$H$935,"○")</f>
        <v>0</v>
      </c>
      <c r="AA39" s="230">
        <f>SUMIFS(作業日報!$B$958:$B$978,作業日報!$A$958:$A$978,$A39,作業日報!$D$958:$D$978,"○")+SUMIFS(作業日報!$F$958:$F$978,作業日報!$E$958:$E$978,$A39,作業日報!$H$958:$H$978,"○")</f>
        <v>0</v>
      </c>
    </row>
    <row r="40" spans="1:27" x14ac:dyDescent="0.15">
      <c r="A40" s="168"/>
      <c r="B40" s="169"/>
      <c r="C40" s="170"/>
      <c r="D40" s="171">
        <f>SUMIFS(作業日報!B:B,作業日報!A:A,A40,作業日報!D:D,"○")+SUMIFS(作業日報!F:F,作業日報!E:E,A40,作業日報!H:H,"○")</f>
        <v>0</v>
      </c>
      <c r="E40" s="240">
        <f>SUMIFS(作業日報!$B$12:$B$32,作業日報!$A$12:$A$32,$A40,作業日報!$D$12:$D$32,"○")+SUMIFS(作業日報!$F$12:$F$32,作業日報!$E$12:$E$32,$A40,作業日報!$H$12:$H$32,"○")</f>
        <v>0</v>
      </c>
      <c r="F40" s="167">
        <f>SUMIFS(作業日報!$B$55:$B$75,作業日報!$A$55:$A$75,$A40,作業日報!$D$55:$D$75,"○")+SUMIFS(作業日報!$F$55:$F$75,作業日報!$E$55:$E$75,$A40,作業日報!$H$55:$H$75,"○")</f>
        <v>0</v>
      </c>
      <c r="G40" s="167">
        <f>SUMIFS(作業日報!$B$98:$B$118,作業日報!$A$98:$A$118,$A40,作業日報!$D$98:$D$118,"○")+SUMIFS(作業日報!$F$98:$F$118,作業日報!$E$98:$E$118,$A40,作業日報!$H$98:$H$118,"○")</f>
        <v>0</v>
      </c>
      <c r="H40" s="167">
        <f>SUMIFS(作業日報!$B$141:$B$161,作業日報!$A$141:$A$161,$A40,作業日報!$D$141:$D$161,"○")+SUMIFS(作業日報!$F$141:$F$161,作業日報!$E$141:$E$161,$A40,作業日報!$H$141:$H$161,"○")</f>
        <v>0</v>
      </c>
      <c r="I40" s="167">
        <f>SUMIFS(作業日報!$B$184:$B$204,作業日報!$A$184:$A$204,$A40,作業日報!$D$184:$D$204,"○")+SUMIFS(作業日報!$F$184:$F$204,作業日報!$E$184:$E$204,$A40,作業日報!$H$184:$H$204,"○")</f>
        <v>0</v>
      </c>
      <c r="J40" s="167">
        <f>SUMIFS(作業日報!$B$227:$B$247,作業日報!$A$227:$A$247,$A40,作業日報!$D$227:$D$247,"○")+SUMIFS(作業日報!$F$227:$F$247,作業日報!$E$227:$E$247,$A40,作業日報!$H$227:$H$247,"○")</f>
        <v>0</v>
      </c>
      <c r="K40" s="167">
        <f>SUMIFS(作業日報!$B$270:$B$290,作業日報!$A$270:$A$290,$A40,作業日報!$D$270:$D$290,"○")+SUMIFS(作業日報!$F$270:$F$290,作業日報!$E$270:$E$290,$A40,作業日報!$H$270:$H$290,"○")</f>
        <v>0</v>
      </c>
      <c r="L40" s="167">
        <f>SUMIFS(作業日報!$B$313:$B$333,作業日報!$A$313:$A$333,$A40,作業日報!$D$313:$D$333,"○")+SUMIFS(作業日報!$F$313:$F$333,作業日報!$E$313:$E$333,$A40,作業日報!$H$313:$H$333,"○")</f>
        <v>0</v>
      </c>
      <c r="M40" s="167">
        <f>SUMIFS(作業日報!$B$356:$B$376,作業日報!$A$356:$A$376,$A40,作業日報!$D$356:$D$376,"○")+SUMIFS(作業日報!$F$356:$F$376,作業日報!$E$356:$E$376,$A40,作業日報!$H$356:$H$376,"○")</f>
        <v>0</v>
      </c>
      <c r="N40" s="167">
        <f>SUMIFS(作業日報!$B$399:$B$419,作業日報!$A$399:$A$419,$A40,作業日報!$D$399:$D$419,"○")+SUMIFS(作業日報!$F$399:$F$419,作業日報!$E$399:$E$419,$A40,作業日報!$H$399:$H$419,"○")</f>
        <v>0</v>
      </c>
      <c r="O40" s="167">
        <f>SUMIFS(作業日報!$B$442:$B$462,作業日報!$A$442:$A$462,$A40,作業日報!$D$442:$D$462,"○")+SUMIFS(作業日報!$F$442:$F$462,作業日報!$E$442:$E$462,$A40,作業日報!$H$442:$H$462,"○")</f>
        <v>0</v>
      </c>
      <c r="P40" s="167">
        <f>SUMIFS(作業日報!$B$485:$B$505,作業日報!$A$485:$A$505,$A40,作業日報!$D$485:$D$505,"○")+SUMIFS(作業日報!$F$485:$F$505,作業日報!$E$485:$E$505,$A40,作業日報!$H$485:$H$505,"○")</f>
        <v>0</v>
      </c>
      <c r="Q40" s="167">
        <f>SUMIFS(作業日報!$B$528:$B$548,作業日報!$A$528:$A$548,$A40,作業日報!$D$528:$D$548,"○")+SUMIFS(作業日報!$F$528:$F$548,作業日報!$E$528:$E$548,$A40,作業日報!$H$528:$H$548,"○")</f>
        <v>0</v>
      </c>
      <c r="R40" s="167">
        <f>SUMIFS(作業日報!$B$571:$B$591,作業日報!$A$571:$A$591,$A40,作業日報!$D$571:$D$591,"○")+SUMIFS(作業日報!$F$571:$F$591,作業日報!$E$571:$E$591,$A40,作業日報!$H$571:$H$591,"○")</f>
        <v>0</v>
      </c>
      <c r="S40" s="230">
        <f>SUMIFS(作業日報!$B$614:$B$634,作業日報!$A$614:$A$634,$A40,作業日報!$D$614:$D$634,"○")+SUMIFS(作業日報!$F$614:$F$634,作業日報!$E$614:$E$634,$A40,作業日報!$H$614:$H$634,"○")</f>
        <v>0</v>
      </c>
      <c r="T40" s="237">
        <f>SUMIFS(作業日報!$B$657:$B$677,作業日報!$A$657:$A$677,$A40,作業日報!$D$657:$D$677,"○")+SUMIFS(作業日報!$F$657:$F$677,作業日報!$E$657:$E$677,$A40,作業日報!$H$657:$H$677,"○")</f>
        <v>0</v>
      </c>
      <c r="U40" s="238">
        <f>SUMIFS(作業日報!$B$700:$B$720,作業日報!$A$700:$A$720,$A40,作業日報!$D$700:$D$720,"○")+SUMIFS(作業日報!$F$700:$F$720,作業日報!$E$700:$E$720,$A40,作業日報!$H$700:$H$720,"○")</f>
        <v>0</v>
      </c>
      <c r="V40" s="238">
        <f>SUMIFS(作業日報!$B$743:$B$763,作業日報!$A$743:$A$763,$A40,作業日報!$D$743:$D$763,"○")+SUMIFS(作業日報!$F$743:$F$763,作業日報!$E$743:$E$763,$A40,作業日報!$H$743:$H$763,"○")</f>
        <v>0</v>
      </c>
      <c r="W40" s="238">
        <f>SUMIFS(作業日報!$B$786:$B$806,作業日報!$A$786:$A$806,$A40,作業日報!$D$786:$D$806,"○")+SUMIFS(作業日報!$F$786:$F$806,作業日報!$E$786:$E$806,$A40,作業日報!$H$786:$H$806,"○")</f>
        <v>0</v>
      </c>
      <c r="X40" s="238">
        <f>SUMIFS(作業日報!$B$829:$B$849,作業日報!$A$829:$A$849,$A40,作業日報!$D$829:$D$849,"○")+SUMIFS(作業日報!$F$829:$F$849,作業日報!$E$829:$E$849,$A40,作業日報!$H$829:$H$849,"○")</f>
        <v>0</v>
      </c>
      <c r="Y40" s="238">
        <f>SUMIFS(作業日報!$B$872:$B$892,作業日報!$A$872:$A$892,$A40,作業日報!$D$872:$D$892,"○")+SUMIFS(作業日報!$F$872:$F$892,作業日報!$E$872:$E$892,$A40,作業日報!$H$872:$H$892,"○")</f>
        <v>0</v>
      </c>
      <c r="Z40" s="238">
        <f>SUMIFS(作業日報!$B$915:$B$935,作業日報!$A$915:$A$935,$A40,作業日報!$D$915:$D$935,"○")+SUMIFS(作業日報!$F$915:$F$935,作業日報!$E$915:$E$935,$A40,作業日報!$H$915:$H$935,"○")</f>
        <v>0</v>
      </c>
      <c r="AA40" s="230">
        <f>SUMIFS(作業日報!$B$958:$B$978,作業日報!$A$958:$A$978,$A40,作業日報!$D$958:$D$978,"○")+SUMIFS(作業日報!$F$958:$F$978,作業日報!$E$958:$E$978,$A40,作業日報!$H$958:$H$978,"○")</f>
        <v>0</v>
      </c>
    </row>
    <row r="41" spans="1:27" x14ac:dyDescent="0.15">
      <c r="A41" s="168"/>
      <c r="B41" s="169"/>
      <c r="C41" s="170"/>
      <c r="D41" s="171">
        <f>SUMIFS(作業日報!B:B,作業日報!A:A,A41,作業日報!D:D,"○")+SUMIFS(作業日報!F:F,作業日報!E:E,A41,作業日報!H:H,"○")</f>
        <v>0</v>
      </c>
      <c r="E41" s="240">
        <f>SUMIFS(作業日報!$B$12:$B$32,作業日報!$A$12:$A$32,$A41,作業日報!$D$12:$D$32,"○")+SUMIFS(作業日報!$F$12:$F$32,作業日報!$E$12:$E$32,$A41,作業日報!$H$12:$H$32,"○")</f>
        <v>0</v>
      </c>
      <c r="F41" s="167">
        <f>SUMIFS(作業日報!$B$55:$B$75,作業日報!$A$55:$A$75,$A41,作業日報!$D$55:$D$75,"○")+SUMIFS(作業日報!$F$55:$F$75,作業日報!$E$55:$E$75,$A41,作業日報!$H$55:$H$75,"○")</f>
        <v>0</v>
      </c>
      <c r="G41" s="167">
        <f>SUMIFS(作業日報!$B$98:$B$118,作業日報!$A$98:$A$118,$A41,作業日報!$D$98:$D$118,"○")+SUMIFS(作業日報!$F$98:$F$118,作業日報!$E$98:$E$118,$A41,作業日報!$H$98:$H$118,"○")</f>
        <v>0</v>
      </c>
      <c r="H41" s="167">
        <f>SUMIFS(作業日報!$B$141:$B$161,作業日報!$A$141:$A$161,$A41,作業日報!$D$141:$D$161,"○")+SUMIFS(作業日報!$F$141:$F$161,作業日報!$E$141:$E$161,$A41,作業日報!$H$141:$H$161,"○")</f>
        <v>0</v>
      </c>
      <c r="I41" s="167">
        <f>SUMIFS(作業日報!$B$184:$B$204,作業日報!$A$184:$A$204,$A41,作業日報!$D$184:$D$204,"○")+SUMIFS(作業日報!$F$184:$F$204,作業日報!$E$184:$E$204,$A41,作業日報!$H$184:$H$204,"○")</f>
        <v>0</v>
      </c>
      <c r="J41" s="167">
        <f>SUMIFS(作業日報!$B$227:$B$247,作業日報!$A$227:$A$247,$A41,作業日報!$D$227:$D$247,"○")+SUMIFS(作業日報!$F$227:$F$247,作業日報!$E$227:$E$247,$A41,作業日報!$H$227:$H$247,"○")</f>
        <v>0</v>
      </c>
      <c r="K41" s="167">
        <f>SUMIFS(作業日報!$B$270:$B$290,作業日報!$A$270:$A$290,$A41,作業日報!$D$270:$D$290,"○")+SUMIFS(作業日報!$F$270:$F$290,作業日報!$E$270:$E$290,$A41,作業日報!$H$270:$H$290,"○")</f>
        <v>0</v>
      </c>
      <c r="L41" s="167">
        <f>SUMIFS(作業日報!$B$313:$B$333,作業日報!$A$313:$A$333,$A41,作業日報!$D$313:$D$333,"○")+SUMIFS(作業日報!$F$313:$F$333,作業日報!$E$313:$E$333,$A41,作業日報!$H$313:$H$333,"○")</f>
        <v>0</v>
      </c>
      <c r="M41" s="167">
        <f>SUMIFS(作業日報!$B$356:$B$376,作業日報!$A$356:$A$376,$A41,作業日報!$D$356:$D$376,"○")+SUMIFS(作業日報!$F$356:$F$376,作業日報!$E$356:$E$376,$A41,作業日報!$H$356:$H$376,"○")</f>
        <v>0</v>
      </c>
      <c r="N41" s="167">
        <f>SUMIFS(作業日報!$B$399:$B$419,作業日報!$A$399:$A$419,$A41,作業日報!$D$399:$D$419,"○")+SUMIFS(作業日報!$F$399:$F$419,作業日報!$E$399:$E$419,$A41,作業日報!$H$399:$H$419,"○")</f>
        <v>0</v>
      </c>
      <c r="O41" s="167">
        <f>SUMIFS(作業日報!$B$442:$B$462,作業日報!$A$442:$A$462,$A41,作業日報!$D$442:$D$462,"○")+SUMIFS(作業日報!$F$442:$F$462,作業日報!$E$442:$E$462,$A41,作業日報!$H$442:$H$462,"○")</f>
        <v>0</v>
      </c>
      <c r="P41" s="167">
        <f>SUMIFS(作業日報!$B$485:$B$505,作業日報!$A$485:$A$505,$A41,作業日報!$D$485:$D$505,"○")+SUMIFS(作業日報!$F$485:$F$505,作業日報!$E$485:$E$505,$A41,作業日報!$H$485:$H$505,"○")</f>
        <v>0</v>
      </c>
      <c r="Q41" s="167">
        <f>SUMIFS(作業日報!$B$528:$B$548,作業日報!$A$528:$A$548,$A41,作業日報!$D$528:$D$548,"○")+SUMIFS(作業日報!$F$528:$F$548,作業日報!$E$528:$E$548,$A41,作業日報!$H$528:$H$548,"○")</f>
        <v>0</v>
      </c>
      <c r="R41" s="167">
        <f>SUMIFS(作業日報!$B$571:$B$591,作業日報!$A$571:$A$591,$A41,作業日報!$D$571:$D$591,"○")+SUMIFS(作業日報!$F$571:$F$591,作業日報!$E$571:$E$591,$A41,作業日報!$H$571:$H$591,"○")</f>
        <v>0</v>
      </c>
      <c r="S41" s="230">
        <f>SUMIFS(作業日報!$B$614:$B$634,作業日報!$A$614:$A$634,$A41,作業日報!$D$614:$D$634,"○")+SUMIFS(作業日報!$F$614:$F$634,作業日報!$E$614:$E$634,$A41,作業日報!$H$614:$H$634,"○")</f>
        <v>0</v>
      </c>
      <c r="T41" s="237">
        <f>SUMIFS(作業日報!$B$657:$B$677,作業日報!$A$657:$A$677,$A41,作業日報!$D$657:$D$677,"○")+SUMIFS(作業日報!$F$657:$F$677,作業日報!$E$657:$E$677,$A41,作業日報!$H$657:$H$677,"○")</f>
        <v>0</v>
      </c>
      <c r="U41" s="238">
        <f>SUMIFS(作業日報!$B$700:$B$720,作業日報!$A$700:$A$720,$A41,作業日報!$D$700:$D$720,"○")+SUMIFS(作業日報!$F$700:$F$720,作業日報!$E$700:$E$720,$A41,作業日報!$H$700:$H$720,"○")</f>
        <v>0</v>
      </c>
      <c r="V41" s="238">
        <f>SUMIFS(作業日報!$B$743:$B$763,作業日報!$A$743:$A$763,$A41,作業日報!$D$743:$D$763,"○")+SUMIFS(作業日報!$F$743:$F$763,作業日報!$E$743:$E$763,$A41,作業日報!$H$743:$H$763,"○")</f>
        <v>0</v>
      </c>
      <c r="W41" s="238">
        <f>SUMIFS(作業日報!$B$786:$B$806,作業日報!$A$786:$A$806,$A41,作業日報!$D$786:$D$806,"○")+SUMIFS(作業日報!$F$786:$F$806,作業日報!$E$786:$E$806,$A41,作業日報!$H$786:$H$806,"○")</f>
        <v>0</v>
      </c>
      <c r="X41" s="238">
        <f>SUMIFS(作業日報!$B$829:$B$849,作業日報!$A$829:$A$849,$A41,作業日報!$D$829:$D$849,"○")+SUMIFS(作業日報!$F$829:$F$849,作業日報!$E$829:$E$849,$A41,作業日報!$H$829:$H$849,"○")</f>
        <v>0</v>
      </c>
      <c r="Y41" s="238">
        <f>SUMIFS(作業日報!$B$872:$B$892,作業日報!$A$872:$A$892,$A41,作業日報!$D$872:$D$892,"○")+SUMIFS(作業日報!$F$872:$F$892,作業日報!$E$872:$E$892,$A41,作業日報!$H$872:$H$892,"○")</f>
        <v>0</v>
      </c>
      <c r="Z41" s="238">
        <f>SUMIFS(作業日報!$B$915:$B$935,作業日報!$A$915:$A$935,$A41,作業日報!$D$915:$D$935,"○")+SUMIFS(作業日報!$F$915:$F$935,作業日報!$E$915:$E$935,$A41,作業日報!$H$915:$H$935,"○")</f>
        <v>0</v>
      </c>
      <c r="AA41" s="230">
        <f>SUMIFS(作業日報!$B$958:$B$978,作業日報!$A$958:$A$978,$A41,作業日報!$D$958:$D$978,"○")+SUMIFS(作業日報!$F$958:$F$978,作業日報!$E$958:$E$978,$A41,作業日報!$H$958:$H$978,"○")</f>
        <v>0</v>
      </c>
    </row>
    <row r="42" spans="1:27" x14ac:dyDescent="0.15">
      <c r="A42" s="163"/>
      <c r="B42" s="169"/>
      <c r="C42" s="170"/>
      <c r="D42" s="171">
        <f>SUMIFS(作業日報!B:B,作業日報!A:A,A42,作業日報!D:D,"○")+SUMIFS(作業日報!F:F,作業日報!E:E,A42,作業日報!H:H,"○")</f>
        <v>0</v>
      </c>
      <c r="E42" s="240">
        <f>SUMIFS(作業日報!$B$12:$B$32,作業日報!$A$12:$A$32,$A42,作業日報!$D$12:$D$32,"○")+SUMIFS(作業日報!$F$12:$F$32,作業日報!$E$12:$E$32,$A42,作業日報!$H$12:$H$32,"○")</f>
        <v>0</v>
      </c>
      <c r="F42" s="167">
        <f>SUMIFS(作業日報!$B$55:$B$75,作業日報!$A$55:$A$75,$A42,作業日報!$D$55:$D$75,"○")+SUMIFS(作業日報!$F$55:$F$75,作業日報!$E$55:$E$75,$A42,作業日報!$H$55:$H$75,"○")</f>
        <v>0</v>
      </c>
      <c r="G42" s="167">
        <f>SUMIFS(作業日報!$B$98:$B$118,作業日報!$A$98:$A$118,$A42,作業日報!$D$98:$D$118,"○")+SUMIFS(作業日報!$F$98:$F$118,作業日報!$E$98:$E$118,$A42,作業日報!$H$98:$H$118,"○")</f>
        <v>0</v>
      </c>
      <c r="H42" s="167">
        <f>SUMIFS(作業日報!$B$141:$B$161,作業日報!$A$141:$A$161,$A42,作業日報!$D$141:$D$161,"○")+SUMIFS(作業日報!$F$141:$F$161,作業日報!$E$141:$E$161,$A42,作業日報!$H$141:$H$161,"○")</f>
        <v>0</v>
      </c>
      <c r="I42" s="167">
        <f>SUMIFS(作業日報!$B$184:$B$204,作業日報!$A$184:$A$204,$A42,作業日報!$D$184:$D$204,"○")+SUMIFS(作業日報!$F$184:$F$204,作業日報!$E$184:$E$204,$A42,作業日報!$H$184:$H$204,"○")</f>
        <v>0</v>
      </c>
      <c r="J42" s="167">
        <f>SUMIFS(作業日報!$B$227:$B$247,作業日報!$A$227:$A$247,$A42,作業日報!$D$227:$D$247,"○")+SUMIFS(作業日報!$F$227:$F$247,作業日報!$E$227:$E$247,$A42,作業日報!$H$227:$H$247,"○")</f>
        <v>0</v>
      </c>
      <c r="K42" s="167">
        <f>SUMIFS(作業日報!$B$270:$B$290,作業日報!$A$270:$A$290,$A42,作業日報!$D$270:$D$290,"○")+SUMIFS(作業日報!$F$270:$F$290,作業日報!$E$270:$E$290,$A42,作業日報!$H$270:$H$290,"○")</f>
        <v>0</v>
      </c>
      <c r="L42" s="167">
        <f>SUMIFS(作業日報!$B$313:$B$333,作業日報!$A$313:$A$333,$A42,作業日報!$D$313:$D$333,"○")+SUMIFS(作業日報!$F$313:$F$333,作業日報!$E$313:$E$333,$A42,作業日報!$H$313:$H$333,"○")</f>
        <v>0</v>
      </c>
      <c r="M42" s="167">
        <f>SUMIFS(作業日報!$B$356:$B$376,作業日報!$A$356:$A$376,$A42,作業日報!$D$356:$D$376,"○")+SUMIFS(作業日報!$F$356:$F$376,作業日報!$E$356:$E$376,$A42,作業日報!$H$356:$H$376,"○")</f>
        <v>0</v>
      </c>
      <c r="N42" s="167">
        <f>SUMIFS(作業日報!$B$399:$B$419,作業日報!$A$399:$A$419,$A42,作業日報!$D$399:$D$419,"○")+SUMIFS(作業日報!$F$399:$F$419,作業日報!$E$399:$E$419,$A42,作業日報!$H$399:$H$419,"○")</f>
        <v>0</v>
      </c>
      <c r="O42" s="167">
        <f>SUMIFS(作業日報!$B$442:$B$462,作業日報!$A$442:$A$462,$A42,作業日報!$D$442:$D$462,"○")+SUMIFS(作業日報!$F$442:$F$462,作業日報!$E$442:$E$462,$A42,作業日報!$H$442:$H$462,"○")</f>
        <v>0</v>
      </c>
      <c r="P42" s="167">
        <f>SUMIFS(作業日報!$B$485:$B$505,作業日報!$A$485:$A$505,$A42,作業日報!$D$485:$D$505,"○")+SUMIFS(作業日報!$F$485:$F$505,作業日報!$E$485:$E$505,$A42,作業日報!$H$485:$H$505,"○")</f>
        <v>0</v>
      </c>
      <c r="Q42" s="167">
        <f>SUMIFS(作業日報!$B$528:$B$548,作業日報!$A$528:$A$548,$A42,作業日報!$D$528:$D$548,"○")+SUMIFS(作業日報!$F$528:$F$548,作業日報!$E$528:$E$548,$A42,作業日報!$H$528:$H$548,"○")</f>
        <v>0</v>
      </c>
      <c r="R42" s="167">
        <f>SUMIFS(作業日報!$B$571:$B$591,作業日報!$A$571:$A$591,$A42,作業日報!$D$571:$D$591,"○")+SUMIFS(作業日報!$F$571:$F$591,作業日報!$E$571:$E$591,$A42,作業日報!$H$571:$H$591,"○")</f>
        <v>0</v>
      </c>
      <c r="S42" s="230">
        <f>SUMIFS(作業日報!$B$614:$B$634,作業日報!$A$614:$A$634,$A42,作業日報!$D$614:$D$634,"○")+SUMIFS(作業日報!$F$614:$F$634,作業日報!$E$614:$E$634,$A42,作業日報!$H$614:$H$634,"○")</f>
        <v>0</v>
      </c>
      <c r="T42" s="237">
        <f>SUMIFS(作業日報!$B$657:$B$677,作業日報!$A$657:$A$677,$A42,作業日報!$D$657:$D$677,"○")+SUMIFS(作業日報!$F$657:$F$677,作業日報!$E$657:$E$677,$A42,作業日報!$H$657:$H$677,"○")</f>
        <v>0</v>
      </c>
      <c r="U42" s="238">
        <f>SUMIFS(作業日報!$B$700:$B$720,作業日報!$A$700:$A$720,$A42,作業日報!$D$700:$D$720,"○")+SUMIFS(作業日報!$F$700:$F$720,作業日報!$E$700:$E$720,$A42,作業日報!$H$700:$H$720,"○")</f>
        <v>0</v>
      </c>
      <c r="V42" s="238">
        <f>SUMIFS(作業日報!$B$743:$B$763,作業日報!$A$743:$A$763,$A42,作業日報!$D$743:$D$763,"○")+SUMIFS(作業日報!$F$743:$F$763,作業日報!$E$743:$E$763,$A42,作業日報!$H$743:$H$763,"○")</f>
        <v>0</v>
      </c>
      <c r="W42" s="238">
        <f>SUMIFS(作業日報!$B$786:$B$806,作業日報!$A$786:$A$806,$A42,作業日報!$D$786:$D$806,"○")+SUMIFS(作業日報!$F$786:$F$806,作業日報!$E$786:$E$806,$A42,作業日報!$H$786:$H$806,"○")</f>
        <v>0</v>
      </c>
      <c r="X42" s="238">
        <f>SUMIFS(作業日報!$B$829:$B$849,作業日報!$A$829:$A$849,$A42,作業日報!$D$829:$D$849,"○")+SUMIFS(作業日報!$F$829:$F$849,作業日報!$E$829:$E$849,$A42,作業日報!$H$829:$H$849,"○")</f>
        <v>0</v>
      </c>
      <c r="Y42" s="238">
        <f>SUMIFS(作業日報!$B$872:$B$892,作業日報!$A$872:$A$892,$A42,作業日報!$D$872:$D$892,"○")+SUMIFS(作業日報!$F$872:$F$892,作業日報!$E$872:$E$892,$A42,作業日報!$H$872:$H$892,"○")</f>
        <v>0</v>
      </c>
      <c r="Z42" s="238">
        <f>SUMIFS(作業日報!$B$915:$B$935,作業日報!$A$915:$A$935,$A42,作業日報!$D$915:$D$935,"○")+SUMIFS(作業日報!$F$915:$F$935,作業日報!$E$915:$E$935,$A42,作業日報!$H$915:$H$935,"○")</f>
        <v>0</v>
      </c>
      <c r="AA42" s="230">
        <f>SUMIFS(作業日報!$B$958:$B$978,作業日報!$A$958:$A$978,$A42,作業日報!$D$958:$D$978,"○")+SUMIFS(作業日報!$F$958:$F$978,作業日報!$E$958:$E$978,$A42,作業日報!$H$958:$H$978,"○")</f>
        <v>0</v>
      </c>
    </row>
    <row r="43" spans="1:27" x14ac:dyDescent="0.15">
      <c r="A43" s="168"/>
      <c r="B43" s="169"/>
      <c r="C43" s="170"/>
      <c r="D43" s="171">
        <f>SUMIFS(作業日報!B:B,作業日報!A:A,A43,作業日報!D:D,"○")+SUMIFS(作業日報!F:F,作業日報!E:E,A43,作業日報!H:H,"○")</f>
        <v>0</v>
      </c>
      <c r="E43" s="240">
        <f>SUMIFS(作業日報!$B$12:$B$32,作業日報!$A$12:$A$32,$A43,作業日報!$D$12:$D$32,"○")+SUMIFS(作業日報!$F$12:$F$32,作業日報!$E$12:$E$32,$A43,作業日報!$H$12:$H$32,"○")</f>
        <v>0</v>
      </c>
      <c r="F43" s="167">
        <f>SUMIFS(作業日報!$B$55:$B$75,作業日報!$A$55:$A$75,$A43,作業日報!$D$55:$D$75,"○")+SUMIFS(作業日報!$F$55:$F$75,作業日報!$E$55:$E$75,$A43,作業日報!$H$55:$H$75,"○")</f>
        <v>0</v>
      </c>
      <c r="G43" s="167">
        <f>SUMIFS(作業日報!$B$98:$B$118,作業日報!$A$98:$A$118,$A43,作業日報!$D$98:$D$118,"○")+SUMIFS(作業日報!$F$98:$F$118,作業日報!$E$98:$E$118,$A43,作業日報!$H$98:$H$118,"○")</f>
        <v>0</v>
      </c>
      <c r="H43" s="167">
        <f>SUMIFS(作業日報!$B$141:$B$161,作業日報!$A$141:$A$161,$A43,作業日報!$D$141:$D$161,"○")+SUMIFS(作業日報!$F$141:$F$161,作業日報!$E$141:$E$161,$A43,作業日報!$H$141:$H$161,"○")</f>
        <v>0</v>
      </c>
      <c r="I43" s="167">
        <f>SUMIFS(作業日報!$B$184:$B$204,作業日報!$A$184:$A$204,$A43,作業日報!$D$184:$D$204,"○")+SUMIFS(作業日報!$F$184:$F$204,作業日報!$E$184:$E$204,$A43,作業日報!$H$184:$H$204,"○")</f>
        <v>0</v>
      </c>
      <c r="J43" s="167">
        <f>SUMIFS(作業日報!$B$227:$B$247,作業日報!$A$227:$A$247,$A43,作業日報!$D$227:$D$247,"○")+SUMIFS(作業日報!$F$227:$F$247,作業日報!$E$227:$E$247,$A43,作業日報!$H$227:$H$247,"○")</f>
        <v>0</v>
      </c>
      <c r="K43" s="167">
        <f>SUMIFS(作業日報!$B$270:$B$290,作業日報!$A$270:$A$290,$A43,作業日報!$D$270:$D$290,"○")+SUMIFS(作業日報!$F$270:$F$290,作業日報!$E$270:$E$290,$A43,作業日報!$H$270:$H$290,"○")</f>
        <v>0</v>
      </c>
      <c r="L43" s="167">
        <f>SUMIFS(作業日報!$B$313:$B$333,作業日報!$A$313:$A$333,$A43,作業日報!$D$313:$D$333,"○")+SUMIFS(作業日報!$F$313:$F$333,作業日報!$E$313:$E$333,$A43,作業日報!$H$313:$H$333,"○")</f>
        <v>0</v>
      </c>
      <c r="M43" s="167">
        <f>SUMIFS(作業日報!$B$356:$B$376,作業日報!$A$356:$A$376,$A43,作業日報!$D$356:$D$376,"○")+SUMIFS(作業日報!$F$356:$F$376,作業日報!$E$356:$E$376,$A43,作業日報!$H$356:$H$376,"○")</f>
        <v>0</v>
      </c>
      <c r="N43" s="167">
        <f>SUMIFS(作業日報!$B$399:$B$419,作業日報!$A$399:$A$419,$A43,作業日報!$D$399:$D$419,"○")+SUMIFS(作業日報!$F$399:$F$419,作業日報!$E$399:$E$419,$A43,作業日報!$H$399:$H$419,"○")</f>
        <v>0</v>
      </c>
      <c r="O43" s="167">
        <f>SUMIFS(作業日報!$B$442:$B$462,作業日報!$A$442:$A$462,$A43,作業日報!$D$442:$D$462,"○")+SUMIFS(作業日報!$F$442:$F$462,作業日報!$E$442:$E$462,$A43,作業日報!$H$442:$H$462,"○")</f>
        <v>0</v>
      </c>
      <c r="P43" s="167">
        <f>SUMIFS(作業日報!$B$485:$B$505,作業日報!$A$485:$A$505,$A43,作業日報!$D$485:$D$505,"○")+SUMIFS(作業日報!$F$485:$F$505,作業日報!$E$485:$E$505,$A43,作業日報!$H$485:$H$505,"○")</f>
        <v>0</v>
      </c>
      <c r="Q43" s="167">
        <f>SUMIFS(作業日報!$B$528:$B$548,作業日報!$A$528:$A$548,$A43,作業日報!$D$528:$D$548,"○")+SUMIFS(作業日報!$F$528:$F$548,作業日報!$E$528:$E$548,$A43,作業日報!$H$528:$H$548,"○")</f>
        <v>0</v>
      </c>
      <c r="R43" s="167">
        <f>SUMIFS(作業日報!$B$571:$B$591,作業日報!$A$571:$A$591,$A43,作業日報!$D$571:$D$591,"○")+SUMIFS(作業日報!$F$571:$F$591,作業日報!$E$571:$E$591,$A43,作業日報!$H$571:$H$591,"○")</f>
        <v>0</v>
      </c>
      <c r="S43" s="230">
        <f>SUMIFS(作業日報!$B$614:$B$634,作業日報!$A$614:$A$634,$A43,作業日報!$D$614:$D$634,"○")+SUMIFS(作業日報!$F$614:$F$634,作業日報!$E$614:$E$634,$A43,作業日報!$H$614:$H$634,"○")</f>
        <v>0</v>
      </c>
      <c r="T43" s="237">
        <f>SUMIFS(作業日報!$B$657:$B$677,作業日報!$A$657:$A$677,$A43,作業日報!$D$657:$D$677,"○")+SUMIFS(作業日報!$F$657:$F$677,作業日報!$E$657:$E$677,$A43,作業日報!$H$657:$H$677,"○")</f>
        <v>0</v>
      </c>
      <c r="U43" s="238">
        <f>SUMIFS(作業日報!$B$700:$B$720,作業日報!$A$700:$A$720,$A43,作業日報!$D$700:$D$720,"○")+SUMIFS(作業日報!$F$700:$F$720,作業日報!$E$700:$E$720,$A43,作業日報!$H$700:$H$720,"○")</f>
        <v>0</v>
      </c>
      <c r="V43" s="238">
        <f>SUMIFS(作業日報!$B$743:$B$763,作業日報!$A$743:$A$763,$A43,作業日報!$D$743:$D$763,"○")+SUMIFS(作業日報!$F$743:$F$763,作業日報!$E$743:$E$763,$A43,作業日報!$H$743:$H$763,"○")</f>
        <v>0</v>
      </c>
      <c r="W43" s="238">
        <f>SUMIFS(作業日報!$B$786:$B$806,作業日報!$A$786:$A$806,$A43,作業日報!$D$786:$D$806,"○")+SUMIFS(作業日報!$F$786:$F$806,作業日報!$E$786:$E$806,$A43,作業日報!$H$786:$H$806,"○")</f>
        <v>0</v>
      </c>
      <c r="X43" s="238">
        <f>SUMIFS(作業日報!$B$829:$B$849,作業日報!$A$829:$A$849,$A43,作業日報!$D$829:$D$849,"○")+SUMIFS(作業日報!$F$829:$F$849,作業日報!$E$829:$E$849,$A43,作業日報!$H$829:$H$849,"○")</f>
        <v>0</v>
      </c>
      <c r="Y43" s="238">
        <f>SUMIFS(作業日報!$B$872:$B$892,作業日報!$A$872:$A$892,$A43,作業日報!$D$872:$D$892,"○")+SUMIFS(作業日報!$F$872:$F$892,作業日報!$E$872:$E$892,$A43,作業日報!$H$872:$H$892,"○")</f>
        <v>0</v>
      </c>
      <c r="Z43" s="238">
        <f>SUMIFS(作業日報!$B$915:$B$935,作業日報!$A$915:$A$935,$A43,作業日報!$D$915:$D$935,"○")+SUMIFS(作業日報!$F$915:$F$935,作業日報!$E$915:$E$935,$A43,作業日報!$H$915:$H$935,"○")</f>
        <v>0</v>
      </c>
      <c r="AA43" s="230">
        <f>SUMIFS(作業日報!$B$958:$B$978,作業日報!$A$958:$A$978,$A43,作業日報!$D$958:$D$978,"○")+SUMIFS(作業日報!$F$958:$F$978,作業日報!$E$958:$E$978,$A43,作業日報!$H$958:$H$978,"○")</f>
        <v>0</v>
      </c>
    </row>
    <row r="44" spans="1:27" x14ac:dyDescent="0.15">
      <c r="A44" s="163"/>
      <c r="B44" s="169"/>
      <c r="C44" s="170"/>
      <c r="D44" s="171">
        <f>SUMIFS(作業日報!B:B,作業日報!A:A,A44,作業日報!D:D,"○")+SUMIFS(作業日報!F:F,作業日報!E:E,A44,作業日報!H:H,"○")</f>
        <v>0</v>
      </c>
      <c r="E44" s="240">
        <f>SUMIFS(作業日報!$B$12:$B$32,作業日報!$A$12:$A$32,$A44,作業日報!$D$12:$D$32,"○")+SUMIFS(作業日報!$F$12:$F$32,作業日報!$E$12:$E$32,$A44,作業日報!$H$12:$H$32,"○")</f>
        <v>0</v>
      </c>
      <c r="F44" s="167">
        <f>SUMIFS(作業日報!$B$55:$B$75,作業日報!$A$55:$A$75,$A44,作業日報!$D$55:$D$75,"○")+SUMIFS(作業日報!$F$55:$F$75,作業日報!$E$55:$E$75,$A44,作業日報!$H$55:$H$75,"○")</f>
        <v>0</v>
      </c>
      <c r="G44" s="167">
        <f>SUMIFS(作業日報!$B$98:$B$118,作業日報!$A$98:$A$118,$A44,作業日報!$D$98:$D$118,"○")+SUMIFS(作業日報!$F$98:$F$118,作業日報!$E$98:$E$118,$A44,作業日報!$H$98:$H$118,"○")</f>
        <v>0</v>
      </c>
      <c r="H44" s="167">
        <f>SUMIFS(作業日報!$B$141:$B$161,作業日報!$A$141:$A$161,$A44,作業日報!$D$141:$D$161,"○")+SUMIFS(作業日報!$F$141:$F$161,作業日報!$E$141:$E$161,$A44,作業日報!$H$141:$H$161,"○")</f>
        <v>0</v>
      </c>
      <c r="I44" s="167">
        <f>SUMIFS(作業日報!$B$184:$B$204,作業日報!$A$184:$A$204,$A44,作業日報!$D$184:$D$204,"○")+SUMIFS(作業日報!$F$184:$F$204,作業日報!$E$184:$E$204,$A44,作業日報!$H$184:$H$204,"○")</f>
        <v>0</v>
      </c>
      <c r="J44" s="167">
        <f>SUMIFS(作業日報!$B$227:$B$247,作業日報!$A$227:$A$247,$A44,作業日報!$D$227:$D$247,"○")+SUMIFS(作業日報!$F$227:$F$247,作業日報!$E$227:$E$247,$A44,作業日報!$H$227:$H$247,"○")</f>
        <v>0</v>
      </c>
      <c r="K44" s="167">
        <f>SUMIFS(作業日報!$B$270:$B$290,作業日報!$A$270:$A$290,$A44,作業日報!$D$270:$D$290,"○")+SUMIFS(作業日報!$F$270:$F$290,作業日報!$E$270:$E$290,$A44,作業日報!$H$270:$H$290,"○")</f>
        <v>0</v>
      </c>
      <c r="L44" s="167">
        <f>SUMIFS(作業日報!$B$313:$B$333,作業日報!$A$313:$A$333,$A44,作業日報!$D$313:$D$333,"○")+SUMIFS(作業日報!$F$313:$F$333,作業日報!$E$313:$E$333,$A44,作業日報!$H$313:$H$333,"○")</f>
        <v>0</v>
      </c>
      <c r="M44" s="167">
        <f>SUMIFS(作業日報!$B$356:$B$376,作業日報!$A$356:$A$376,$A44,作業日報!$D$356:$D$376,"○")+SUMIFS(作業日報!$F$356:$F$376,作業日報!$E$356:$E$376,$A44,作業日報!$H$356:$H$376,"○")</f>
        <v>0</v>
      </c>
      <c r="N44" s="167">
        <f>SUMIFS(作業日報!$B$399:$B$419,作業日報!$A$399:$A$419,$A44,作業日報!$D$399:$D$419,"○")+SUMIFS(作業日報!$F$399:$F$419,作業日報!$E$399:$E$419,$A44,作業日報!$H$399:$H$419,"○")</f>
        <v>0</v>
      </c>
      <c r="O44" s="167">
        <f>SUMIFS(作業日報!$B$442:$B$462,作業日報!$A$442:$A$462,$A44,作業日報!$D$442:$D$462,"○")+SUMIFS(作業日報!$F$442:$F$462,作業日報!$E$442:$E$462,$A44,作業日報!$H$442:$H$462,"○")</f>
        <v>0</v>
      </c>
      <c r="P44" s="167">
        <f>SUMIFS(作業日報!$B$485:$B$505,作業日報!$A$485:$A$505,$A44,作業日報!$D$485:$D$505,"○")+SUMIFS(作業日報!$F$485:$F$505,作業日報!$E$485:$E$505,$A44,作業日報!$H$485:$H$505,"○")</f>
        <v>0</v>
      </c>
      <c r="Q44" s="167">
        <f>SUMIFS(作業日報!$B$528:$B$548,作業日報!$A$528:$A$548,$A44,作業日報!$D$528:$D$548,"○")+SUMIFS(作業日報!$F$528:$F$548,作業日報!$E$528:$E$548,$A44,作業日報!$H$528:$H$548,"○")</f>
        <v>0</v>
      </c>
      <c r="R44" s="167">
        <f>SUMIFS(作業日報!$B$571:$B$591,作業日報!$A$571:$A$591,$A44,作業日報!$D$571:$D$591,"○")+SUMIFS(作業日報!$F$571:$F$591,作業日報!$E$571:$E$591,$A44,作業日報!$H$571:$H$591,"○")</f>
        <v>0</v>
      </c>
      <c r="S44" s="230">
        <f>SUMIFS(作業日報!$B$614:$B$634,作業日報!$A$614:$A$634,$A44,作業日報!$D$614:$D$634,"○")+SUMIFS(作業日報!$F$614:$F$634,作業日報!$E$614:$E$634,$A44,作業日報!$H$614:$H$634,"○")</f>
        <v>0</v>
      </c>
      <c r="T44" s="237">
        <f>SUMIFS(作業日報!$B$657:$B$677,作業日報!$A$657:$A$677,$A44,作業日報!$D$657:$D$677,"○")+SUMIFS(作業日報!$F$657:$F$677,作業日報!$E$657:$E$677,$A44,作業日報!$H$657:$H$677,"○")</f>
        <v>0</v>
      </c>
      <c r="U44" s="238">
        <f>SUMIFS(作業日報!$B$700:$B$720,作業日報!$A$700:$A$720,$A44,作業日報!$D$700:$D$720,"○")+SUMIFS(作業日報!$F$700:$F$720,作業日報!$E$700:$E$720,$A44,作業日報!$H$700:$H$720,"○")</f>
        <v>0</v>
      </c>
      <c r="V44" s="238">
        <f>SUMIFS(作業日報!$B$743:$B$763,作業日報!$A$743:$A$763,$A44,作業日報!$D$743:$D$763,"○")+SUMIFS(作業日報!$F$743:$F$763,作業日報!$E$743:$E$763,$A44,作業日報!$H$743:$H$763,"○")</f>
        <v>0</v>
      </c>
      <c r="W44" s="238">
        <f>SUMIFS(作業日報!$B$786:$B$806,作業日報!$A$786:$A$806,$A44,作業日報!$D$786:$D$806,"○")+SUMIFS(作業日報!$F$786:$F$806,作業日報!$E$786:$E$806,$A44,作業日報!$H$786:$H$806,"○")</f>
        <v>0</v>
      </c>
      <c r="X44" s="238">
        <f>SUMIFS(作業日報!$B$829:$B$849,作業日報!$A$829:$A$849,$A44,作業日報!$D$829:$D$849,"○")+SUMIFS(作業日報!$F$829:$F$849,作業日報!$E$829:$E$849,$A44,作業日報!$H$829:$H$849,"○")</f>
        <v>0</v>
      </c>
      <c r="Y44" s="238">
        <f>SUMIFS(作業日報!$B$872:$B$892,作業日報!$A$872:$A$892,$A44,作業日報!$D$872:$D$892,"○")+SUMIFS(作業日報!$F$872:$F$892,作業日報!$E$872:$E$892,$A44,作業日報!$H$872:$H$892,"○")</f>
        <v>0</v>
      </c>
      <c r="Z44" s="238">
        <f>SUMIFS(作業日報!$B$915:$B$935,作業日報!$A$915:$A$935,$A44,作業日報!$D$915:$D$935,"○")+SUMIFS(作業日報!$F$915:$F$935,作業日報!$E$915:$E$935,$A44,作業日報!$H$915:$H$935,"○")</f>
        <v>0</v>
      </c>
      <c r="AA44" s="230">
        <f>SUMIFS(作業日報!$B$958:$B$978,作業日報!$A$958:$A$978,$A44,作業日報!$D$958:$D$978,"○")+SUMIFS(作業日報!$F$958:$F$978,作業日報!$E$958:$E$978,$A44,作業日報!$H$958:$H$978,"○")</f>
        <v>0</v>
      </c>
    </row>
    <row r="45" spans="1:27" x14ac:dyDescent="0.15">
      <c r="A45" s="168"/>
      <c r="B45" s="169"/>
      <c r="C45" s="170"/>
      <c r="D45" s="171">
        <f>SUMIFS(作業日報!B:B,作業日報!A:A,A45,作業日報!D:D,"○")+SUMIFS(作業日報!F:F,作業日報!E:E,A45,作業日報!H:H,"○")</f>
        <v>0</v>
      </c>
      <c r="E45" s="240">
        <f>SUMIFS(作業日報!$B$12:$B$32,作業日報!$A$12:$A$32,$A45,作業日報!$D$12:$D$32,"○")+SUMIFS(作業日報!$F$12:$F$32,作業日報!$E$12:$E$32,$A45,作業日報!$H$12:$H$32,"○")</f>
        <v>0</v>
      </c>
      <c r="F45" s="167">
        <f>SUMIFS(作業日報!$B$55:$B$75,作業日報!$A$55:$A$75,$A45,作業日報!$D$55:$D$75,"○")+SUMIFS(作業日報!$F$55:$F$75,作業日報!$E$55:$E$75,$A45,作業日報!$H$55:$H$75,"○")</f>
        <v>0</v>
      </c>
      <c r="G45" s="167">
        <f>SUMIFS(作業日報!$B$98:$B$118,作業日報!$A$98:$A$118,$A45,作業日報!$D$98:$D$118,"○")+SUMIFS(作業日報!$F$98:$F$118,作業日報!$E$98:$E$118,$A45,作業日報!$H$98:$H$118,"○")</f>
        <v>0</v>
      </c>
      <c r="H45" s="167">
        <f>SUMIFS(作業日報!$B$141:$B$161,作業日報!$A$141:$A$161,$A45,作業日報!$D$141:$D$161,"○")+SUMIFS(作業日報!$F$141:$F$161,作業日報!$E$141:$E$161,$A45,作業日報!$H$141:$H$161,"○")</f>
        <v>0</v>
      </c>
      <c r="I45" s="167">
        <f>SUMIFS(作業日報!$B$184:$B$204,作業日報!$A$184:$A$204,$A45,作業日報!$D$184:$D$204,"○")+SUMIFS(作業日報!$F$184:$F$204,作業日報!$E$184:$E$204,$A45,作業日報!$H$184:$H$204,"○")</f>
        <v>0</v>
      </c>
      <c r="J45" s="167">
        <f>SUMIFS(作業日報!$B$227:$B$247,作業日報!$A$227:$A$247,$A45,作業日報!$D$227:$D$247,"○")+SUMIFS(作業日報!$F$227:$F$247,作業日報!$E$227:$E$247,$A45,作業日報!$H$227:$H$247,"○")</f>
        <v>0</v>
      </c>
      <c r="K45" s="167">
        <f>SUMIFS(作業日報!$B$270:$B$290,作業日報!$A$270:$A$290,$A45,作業日報!$D$270:$D$290,"○")+SUMIFS(作業日報!$F$270:$F$290,作業日報!$E$270:$E$290,$A45,作業日報!$H$270:$H$290,"○")</f>
        <v>0</v>
      </c>
      <c r="L45" s="167">
        <f>SUMIFS(作業日報!$B$313:$B$333,作業日報!$A$313:$A$333,$A45,作業日報!$D$313:$D$333,"○")+SUMIFS(作業日報!$F$313:$F$333,作業日報!$E$313:$E$333,$A45,作業日報!$H$313:$H$333,"○")</f>
        <v>0</v>
      </c>
      <c r="M45" s="167">
        <f>SUMIFS(作業日報!$B$356:$B$376,作業日報!$A$356:$A$376,$A45,作業日報!$D$356:$D$376,"○")+SUMIFS(作業日報!$F$356:$F$376,作業日報!$E$356:$E$376,$A45,作業日報!$H$356:$H$376,"○")</f>
        <v>0</v>
      </c>
      <c r="N45" s="167">
        <f>SUMIFS(作業日報!$B$399:$B$419,作業日報!$A$399:$A$419,$A45,作業日報!$D$399:$D$419,"○")+SUMIFS(作業日報!$F$399:$F$419,作業日報!$E$399:$E$419,$A45,作業日報!$H$399:$H$419,"○")</f>
        <v>0</v>
      </c>
      <c r="O45" s="167">
        <f>SUMIFS(作業日報!$B$442:$B$462,作業日報!$A$442:$A$462,$A45,作業日報!$D$442:$D$462,"○")+SUMIFS(作業日報!$F$442:$F$462,作業日報!$E$442:$E$462,$A45,作業日報!$H$442:$H$462,"○")</f>
        <v>0</v>
      </c>
      <c r="P45" s="167">
        <f>SUMIFS(作業日報!$B$485:$B$505,作業日報!$A$485:$A$505,$A45,作業日報!$D$485:$D$505,"○")+SUMIFS(作業日報!$F$485:$F$505,作業日報!$E$485:$E$505,$A45,作業日報!$H$485:$H$505,"○")</f>
        <v>0</v>
      </c>
      <c r="Q45" s="167">
        <f>SUMIFS(作業日報!$B$528:$B$548,作業日報!$A$528:$A$548,$A45,作業日報!$D$528:$D$548,"○")+SUMIFS(作業日報!$F$528:$F$548,作業日報!$E$528:$E$548,$A45,作業日報!$H$528:$H$548,"○")</f>
        <v>0</v>
      </c>
      <c r="R45" s="167">
        <f>SUMIFS(作業日報!$B$571:$B$591,作業日報!$A$571:$A$591,$A45,作業日報!$D$571:$D$591,"○")+SUMIFS(作業日報!$F$571:$F$591,作業日報!$E$571:$E$591,$A45,作業日報!$H$571:$H$591,"○")</f>
        <v>0</v>
      </c>
      <c r="S45" s="230">
        <f>SUMIFS(作業日報!$B$614:$B$634,作業日報!$A$614:$A$634,$A45,作業日報!$D$614:$D$634,"○")+SUMIFS(作業日報!$F$614:$F$634,作業日報!$E$614:$E$634,$A45,作業日報!$H$614:$H$634,"○")</f>
        <v>0</v>
      </c>
      <c r="T45" s="237">
        <f>SUMIFS(作業日報!$B$657:$B$677,作業日報!$A$657:$A$677,$A45,作業日報!$D$657:$D$677,"○")+SUMIFS(作業日報!$F$657:$F$677,作業日報!$E$657:$E$677,$A45,作業日報!$H$657:$H$677,"○")</f>
        <v>0</v>
      </c>
      <c r="U45" s="238">
        <f>SUMIFS(作業日報!$B$700:$B$720,作業日報!$A$700:$A$720,$A45,作業日報!$D$700:$D$720,"○")+SUMIFS(作業日報!$F$700:$F$720,作業日報!$E$700:$E$720,$A45,作業日報!$H$700:$H$720,"○")</f>
        <v>0</v>
      </c>
      <c r="V45" s="238">
        <f>SUMIFS(作業日報!$B$743:$B$763,作業日報!$A$743:$A$763,$A45,作業日報!$D$743:$D$763,"○")+SUMIFS(作業日報!$F$743:$F$763,作業日報!$E$743:$E$763,$A45,作業日報!$H$743:$H$763,"○")</f>
        <v>0</v>
      </c>
      <c r="W45" s="238">
        <f>SUMIFS(作業日報!$B$786:$B$806,作業日報!$A$786:$A$806,$A45,作業日報!$D$786:$D$806,"○")+SUMIFS(作業日報!$F$786:$F$806,作業日報!$E$786:$E$806,$A45,作業日報!$H$786:$H$806,"○")</f>
        <v>0</v>
      </c>
      <c r="X45" s="238">
        <f>SUMIFS(作業日報!$B$829:$B$849,作業日報!$A$829:$A$849,$A45,作業日報!$D$829:$D$849,"○")+SUMIFS(作業日報!$F$829:$F$849,作業日報!$E$829:$E$849,$A45,作業日報!$H$829:$H$849,"○")</f>
        <v>0</v>
      </c>
      <c r="Y45" s="238">
        <f>SUMIFS(作業日報!$B$872:$B$892,作業日報!$A$872:$A$892,$A45,作業日報!$D$872:$D$892,"○")+SUMIFS(作業日報!$F$872:$F$892,作業日報!$E$872:$E$892,$A45,作業日報!$H$872:$H$892,"○")</f>
        <v>0</v>
      </c>
      <c r="Z45" s="238">
        <f>SUMIFS(作業日報!$B$915:$B$935,作業日報!$A$915:$A$935,$A45,作業日報!$D$915:$D$935,"○")+SUMIFS(作業日報!$F$915:$F$935,作業日報!$E$915:$E$935,$A45,作業日報!$H$915:$H$935,"○")</f>
        <v>0</v>
      </c>
      <c r="AA45" s="230">
        <f>SUMIFS(作業日報!$B$958:$B$978,作業日報!$A$958:$A$978,$A45,作業日報!$D$958:$D$978,"○")+SUMIFS(作業日報!$F$958:$F$978,作業日報!$E$958:$E$978,$A45,作業日報!$H$958:$H$978,"○")</f>
        <v>0</v>
      </c>
    </row>
    <row r="46" spans="1:27" x14ac:dyDescent="0.15">
      <c r="A46" s="168"/>
      <c r="B46" s="169"/>
      <c r="C46" s="170"/>
      <c r="D46" s="171">
        <f>SUMIFS(作業日報!B:B,作業日報!A:A,A46,作業日報!D:D,"○")+SUMIFS(作業日報!F:F,作業日報!E:E,A46,作業日報!H:H,"○")</f>
        <v>0</v>
      </c>
      <c r="E46" s="240">
        <f>SUMIFS(作業日報!$B$12:$B$32,作業日報!$A$12:$A$32,$A46,作業日報!$D$12:$D$32,"○")+SUMIFS(作業日報!$F$12:$F$32,作業日報!$E$12:$E$32,$A46,作業日報!$H$12:$H$32,"○")</f>
        <v>0</v>
      </c>
      <c r="F46" s="167">
        <f>SUMIFS(作業日報!$B$55:$B$75,作業日報!$A$55:$A$75,$A46,作業日報!$D$55:$D$75,"○")+SUMIFS(作業日報!$F$55:$F$75,作業日報!$E$55:$E$75,$A46,作業日報!$H$55:$H$75,"○")</f>
        <v>0</v>
      </c>
      <c r="G46" s="167">
        <f>SUMIFS(作業日報!$B$98:$B$118,作業日報!$A$98:$A$118,$A46,作業日報!$D$98:$D$118,"○")+SUMIFS(作業日報!$F$98:$F$118,作業日報!$E$98:$E$118,$A46,作業日報!$H$98:$H$118,"○")</f>
        <v>0</v>
      </c>
      <c r="H46" s="167">
        <f>SUMIFS(作業日報!$B$141:$B$161,作業日報!$A$141:$A$161,$A46,作業日報!$D$141:$D$161,"○")+SUMIFS(作業日報!$F$141:$F$161,作業日報!$E$141:$E$161,$A46,作業日報!$H$141:$H$161,"○")</f>
        <v>0</v>
      </c>
      <c r="I46" s="167">
        <f>SUMIFS(作業日報!$B$184:$B$204,作業日報!$A$184:$A$204,$A46,作業日報!$D$184:$D$204,"○")+SUMIFS(作業日報!$F$184:$F$204,作業日報!$E$184:$E$204,$A46,作業日報!$H$184:$H$204,"○")</f>
        <v>0</v>
      </c>
      <c r="J46" s="167">
        <f>SUMIFS(作業日報!$B$227:$B$247,作業日報!$A$227:$A$247,$A46,作業日報!$D$227:$D$247,"○")+SUMIFS(作業日報!$F$227:$F$247,作業日報!$E$227:$E$247,$A46,作業日報!$H$227:$H$247,"○")</f>
        <v>0</v>
      </c>
      <c r="K46" s="167">
        <f>SUMIFS(作業日報!$B$270:$B$290,作業日報!$A$270:$A$290,$A46,作業日報!$D$270:$D$290,"○")+SUMIFS(作業日報!$F$270:$F$290,作業日報!$E$270:$E$290,$A46,作業日報!$H$270:$H$290,"○")</f>
        <v>0</v>
      </c>
      <c r="L46" s="167">
        <f>SUMIFS(作業日報!$B$313:$B$333,作業日報!$A$313:$A$333,$A46,作業日報!$D$313:$D$333,"○")+SUMIFS(作業日報!$F$313:$F$333,作業日報!$E$313:$E$333,$A46,作業日報!$H$313:$H$333,"○")</f>
        <v>0</v>
      </c>
      <c r="M46" s="167">
        <f>SUMIFS(作業日報!$B$356:$B$376,作業日報!$A$356:$A$376,$A46,作業日報!$D$356:$D$376,"○")+SUMIFS(作業日報!$F$356:$F$376,作業日報!$E$356:$E$376,$A46,作業日報!$H$356:$H$376,"○")</f>
        <v>0</v>
      </c>
      <c r="N46" s="167">
        <f>SUMIFS(作業日報!$B$399:$B$419,作業日報!$A$399:$A$419,$A46,作業日報!$D$399:$D$419,"○")+SUMIFS(作業日報!$F$399:$F$419,作業日報!$E$399:$E$419,$A46,作業日報!$H$399:$H$419,"○")</f>
        <v>0</v>
      </c>
      <c r="O46" s="167">
        <f>SUMIFS(作業日報!$B$442:$B$462,作業日報!$A$442:$A$462,$A46,作業日報!$D$442:$D$462,"○")+SUMIFS(作業日報!$F$442:$F$462,作業日報!$E$442:$E$462,$A46,作業日報!$H$442:$H$462,"○")</f>
        <v>0</v>
      </c>
      <c r="P46" s="167">
        <f>SUMIFS(作業日報!$B$485:$B$505,作業日報!$A$485:$A$505,$A46,作業日報!$D$485:$D$505,"○")+SUMIFS(作業日報!$F$485:$F$505,作業日報!$E$485:$E$505,$A46,作業日報!$H$485:$H$505,"○")</f>
        <v>0</v>
      </c>
      <c r="Q46" s="167">
        <f>SUMIFS(作業日報!$B$528:$B$548,作業日報!$A$528:$A$548,$A46,作業日報!$D$528:$D$548,"○")+SUMIFS(作業日報!$F$528:$F$548,作業日報!$E$528:$E$548,$A46,作業日報!$H$528:$H$548,"○")</f>
        <v>0</v>
      </c>
      <c r="R46" s="167">
        <f>SUMIFS(作業日報!$B$571:$B$591,作業日報!$A$571:$A$591,$A46,作業日報!$D$571:$D$591,"○")+SUMIFS(作業日報!$F$571:$F$591,作業日報!$E$571:$E$591,$A46,作業日報!$H$571:$H$591,"○")</f>
        <v>0</v>
      </c>
      <c r="S46" s="230">
        <f>SUMIFS(作業日報!$B$614:$B$634,作業日報!$A$614:$A$634,$A46,作業日報!$D$614:$D$634,"○")+SUMIFS(作業日報!$F$614:$F$634,作業日報!$E$614:$E$634,$A46,作業日報!$H$614:$H$634,"○")</f>
        <v>0</v>
      </c>
      <c r="T46" s="237">
        <f>SUMIFS(作業日報!$B$657:$B$677,作業日報!$A$657:$A$677,$A46,作業日報!$D$657:$D$677,"○")+SUMIFS(作業日報!$F$657:$F$677,作業日報!$E$657:$E$677,$A46,作業日報!$H$657:$H$677,"○")</f>
        <v>0</v>
      </c>
      <c r="U46" s="238">
        <f>SUMIFS(作業日報!$B$700:$B$720,作業日報!$A$700:$A$720,$A46,作業日報!$D$700:$D$720,"○")+SUMIFS(作業日報!$F$700:$F$720,作業日報!$E$700:$E$720,$A46,作業日報!$H$700:$H$720,"○")</f>
        <v>0</v>
      </c>
      <c r="V46" s="238">
        <f>SUMIFS(作業日報!$B$743:$B$763,作業日報!$A$743:$A$763,$A46,作業日報!$D$743:$D$763,"○")+SUMIFS(作業日報!$F$743:$F$763,作業日報!$E$743:$E$763,$A46,作業日報!$H$743:$H$763,"○")</f>
        <v>0</v>
      </c>
      <c r="W46" s="238">
        <f>SUMIFS(作業日報!$B$786:$B$806,作業日報!$A$786:$A$806,$A46,作業日報!$D$786:$D$806,"○")+SUMIFS(作業日報!$F$786:$F$806,作業日報!$E$786:$E$806,$A46,作業日報!$H$786:$H$806,"○")</f>
        <v>0</v>
      </c>
      <c r="X46" s="238">
        <f>SUMIFS(作業日報!$B$829:$B$849,作業日報!$A$829:$A$849,$A46,作業日報!$D$829:$D$849,"○")+SUMIFS(作業日報!$F$829:$F$849,作業日報!$E$829:$E$849,$A46,作業日報!$H$829:$H$849,"○")</f>
        <v>0</v>
      </c>
      <c r="Y46" s="238">
        <f>SUMIFS(作業日報!$B$872:$B$892,作業日報!$A$872:$A$892,$A46,作業日報!$D$872:$D$892,"○")+SUMIFS(作業日報!$F$872:$F$892,作業日報!$E$872:$E$892,$A46,作業日報!$H$872:$H$892,"○")</f>
        <v>0</v>
      </c>
      <c r="Z46" s="238">
        <f>SUMIFS(作業日報!$B$915:$B$935,作業日報!$A$915:$A$935,$A46,作業日報!$D$915:$D$935,"○")+SUMIFS(作業日報!$F$915:$F$935,作業日報!$E$915:$E$935,$A46,作業日報!$H$915:$H$935,"○")</f>
        <v>0</v>
      </c>
      <c r="AA46" s="230">
        <f>SUMIFS(作業日報!$B$958:$B$978,作業日報!$A$958:$A$978,$A46,作業日報!$D$958:$D$978,"○")+SUMIFS(作業日報!$F$958:$F$978,作業日報!$E$958:$E$978,$A46,作業日報!$H$958:$H$978,"○")</f>
        <v>0</v>
      </c>
    </row>
    <row r="47" spans="1:27" x14ac:dyDescent="0.15">
      <c r="A47" s="168"/>
      <c r="B47" s="169"/>
      <c r="C47" s="170"/>
      <c r="D47" s="171">
        <f>SUMIFS(作業日報!B:B,作業日報!A:A,A47,作業日報!D:D,"○")+SUMIFS(作業日報!F:F,作業日報!E:E,A47,作業日報!H:H,"○")</f>
        <v>0</v>
      </c>
      <c r="E47" s="240">
        <f>SUMIFS(作業日報!$B$12:$B$32,作業日報!$A$12:$A$32,$A47,作業日報!$D$12:$D$32,"○")+SUMIFS(作業日報!$F$12:$F$32,作業日報!$E$12:$E$32,$A47,作業日報!$H$12:$H$32,"○")</f>
        <v>0</v>
      </c>
      <c r="F47" s="167">
        <f>SUMIFS(作業日報!$B$55:$B$75,作業日報!$A$55:$A$75,$A47,作業日報!$D$55:$D$75,"○")+SUMIFS(作業日報!$F$55:$F$75,作業日報!$E$55:$E$75,$A47,作業日報!$H$55:$H$75,"○")</f>
        <v>0</v>
      </c>
      <c r="G47" s="167">
        <f>SUMIFS(作業日報!$B$98:$B$118,作業日報!$A$98:$A$118,$A47,作業日報!$D$98:$D$118,"○")+SUMIFS(作業日報!$F$98:$F$118,作業日報!$E$98:$E$118,$A47,作業日報!$H$98:$H$118,"○")</f>
        <v>0</v>
      </c>
      <c r="H47" s="167">
        <f>SUMIFS(作業日報!$B$141:$B$161,作業日報!$A$141:$A$161,$A47,作業日報!$D$141:$D$161,"○")+SUMIFS(作業日報!$F$141:$F$161,作業日報!$E$141:$E$161,$A47,作業日報!$H$141:$H$161,"○")</f>
        <v>0</v>
      </c>
      <c r="I47" s="167">
        <f>SUMIFS(作業日報!$B$184:$B$204,作業日報!$A$184:$A$204,$A47,作業日報!$D$184:$D$204,"○")+SUMIFS(作業日報!$F$184:$F$204,作業日報!$E$184:$E$204,$A47,作業日報!$H$184:$H$204,"○")</f>
        <v>0</v>
      </c>
      <c r="J47" s="167">
        <f>SUMIFS(作業日報!$B$227:$B$247,作業日報!$A$227:$A$247,$A47,作業日報!$D$227:$D$247,"○")+SUMIFS(作業日報!$F$227:$F$247,作業日報!$E$227:$E$247,$A47,作業日報!$H$227:$H$247,"○")</f>
        <v>0</v>
      </c>
      <c r="K47" s="167">
        <f>SUMIFS(作業日報!$B$270:$B$290,作業日報!$A$270:$A$290,$A47,作業日報!$D$270:$D$290,"○")+SUMIFS(作業日報!$F$270:$F$290,作業日報!$E$270:$E$290,$A47,作業日報!$H$270:$H$290,"○")</f>
        <v>0</v>
      </c>
      <c r="L47" s="167">
        <f>SUMIFS(作業日報!$B$313:$B$333,作業日報!$A$313:$A$333,$A47,作業日報!$D$313:$D$333,"○")+SUMIFS(作業日報!$F$313:$F$333,作業日報!$E$313:$E$333,$A47,作業日報!$H$313:$H$333,"○")</f>
        <v>0</v>
      </c>
      <c r="M47" s="167">
        <f>SUMIFS(作業日報!$B$356:$B$376,作業日報!$A$356:$A$376,$A47,作業日報!$D$356:$D$376,"○")+SUMIFS(作業日報!$F$356:$F$376,作業日報!$E$356:$E$376,$A47,作業日報!$H$356:$H$376,"○")</f>
        <v>0</v>
      </c>
      <c r="N47" s="167">
        <f>SUMIFS(作業日報!$B$399:$B$419,作業日報!$A$399:$A$419,$A47,作業日報!$D$399:$D$419,"○")+SUMIFS(作業日報!$F$399:$F$419,作業日報!$E$399:$E$419,$A47,作業日報!$H$399:$H$419,"○")</f>
        <v>0</v>
      </c>
      <c r="O47" s="167">
        <f>SUMIFS(作業日報!$B$442:$B$462,作業日報!$A$442:$A$462,$A47,作業日報!$D$442:$D$462,"○")+SUMIFS(作業日報!$F$442:$F$462,作業日報!$E$442:$E$462,$A47,作業日報!$H$442:$H$462,"○")</f>
        <v>0</v>
      </c>
      <c r="P47" s="167">
        <f>SUMIFS(作業日報!$B$485:$B$505,作業日報!$A$485:$A$505,$A47,作業日報!$D$485:$D$505,"○")+SUMIFS(作業日報!$F$485:$F$505,作業日報!$E$485:$E$505,$A47,作業日報!$H$485:$H$505,"○")</f>
        <v>0</v>
      </c>
      <c r="Q47" s="167">
        <f>SUMIFS(作業日報!$B$528:$B$548,作業日報!$A$528:$A$548,$A47,作業日報!$D$528:$D$548,"○")+SUMIFS(作業日報!$F$528:$F$548,作業日報!$E$528:$E$548,$A47,作業日報!$H$528:$H$548,"○")</f>
        <v>0</v>
      </c>
      <c r="R47" s="167">
        <f>SUMIFS(作業日報!$B$571:$B$591,作業日報!$A$571:$A$591,$A47,作業日報!$D$571:$D$591,"○")+SUMIFS(作業日報!$F$571:$F$591,作業日報!$E$571:$E$591,$A47,作業日報!$H$571:$H$591,"○")</f>
        <v>0</v>
      </c>
      <c r="S47" s="230">
        <f>SUMIFS(作業日報!$B$614:$B$634,作業日報!$A$614:$A$634,$A47,作業日報!$D$614:$D$634,"○")+SUMIFS(作業日報!$F$614:$F$634,作業日報!$E$614:$E$634,$A47,作業日報!$H$614:$H$634,"○")</f>
        <v>0</v>
      </c>
      <c r="T47" s="237">
        <f>SUMIFS(作業日報!$B$657:$B$677,作業日報!$A$657:$A$677,$A47,作業日報!$D$657:$D$677,"○")+SUMIFS(作業日報!$F$657:$F$677,作業日報!$E$657:$E$677,$A47,作業日報!$H$657:$H$677,"○")</f>
        <v>0</v>
      </c>
      <c r="U47" s="238">
        <f>SUMIFS(作業日報!$B$700:$B$720,作業日報!$A$700:$A$720,$A47,作業日報!$D$700:$D$720,"○")+SUMIFS(作業日報!$F$700:$F$720,作業日報!$E$700:$E$720,$A47,作業日報!$H$700:$H$720,"○")</f>
        <v>0</v>
      </c>
      <c r="V47" s="238">
        <f>SUMIFS(作業日報!$B$743:$B$763,作業日報!$A$743:$A$763,$A47,作業日報!$D$743:$D$763,"○")+SUMIFS(作業日報!$F$743:$F$763,作業日報!$E$743:$E$763,$A47,作業日報!$H$743:$H$763,"○")</f>
        <v>0</v>
      </c>
      <c r="W47" s="238">
        <f>SUMIFS(作業日報!$B$786:$B$806,作業日報!$A$786:$A$806,$A47,作業日報!$D$786:$D$806,"○")+SUMIFS(作業日報!$F$786:$F$806,作業日報!$E$786:$E$806,$A47,作業日報!$H$786:$H$806,"○")</f>
        <v>0</v>
      </c>
      <c r="X47" s="238">
        <f>SUMIFS(作業日報!$B$829:$B$849,作業日報!$A$829:$A$849,$A47,作業日報!$D$829:$D$849,"○")+SUMIFS(作業日報!$F$829:$F$849,作業日報!$E$829:$E$849,$A47,作業日報!$H$829:$H$849,"○")</f>
        <v>0</v>
      </c>
      <c r="Y47" s="238">
        <f>SUMIFS(作業日報!$B$872:$B$892,作業日報!$A$872:$A$892,$A47,作業日報!$D$872:$D$892,"○")+SUMIFS(作業日報!$F$872:$F$892,作業日報!$E$872:$E$892,$A47,作業日報!$H$872:$H$892,"○")</f>
        <v>0</v>
      </c>
      <c r="Z47" s="238">
        <f>SUMIFS(作業日報!$B$915:$B$935,作業日報!$A$915:$A$935,$A47,作業日報!$D$915:$D$935,"○")+SUMIFS(作業日報!$F$915:$F$935,作業日報!$E$915:$E$935,$A47,作業日報!$H$915:$H$935,"○")</f>
        <v>0</v>
      </c>
      <c r="AA47" s="230">
        <f>SUMIFS(作業日報!$B$958:$B$978,作業日報!$A$958:$A$978,$A47,作業日報!$D$958:$D$978,"○")+SUMIFS(作業日報!$F$958:$F$978,作業日報!$E$958:$E$978,$A47,作業日報!$H$958:$H$978,"○")</f>
        <v>0</v>
      </c>
    </row>
    <row r="48" spans="1:27" x14ac:dyDescent="0.15">
      <c r="A48" s="168"/>
      <c r="B48" s="169"/>
      <c r="C48" s="170"/>
      <c r="D48" s="171">
        <f>SUMIFS(作業日報!B:B,作業日報!A:A,A48,作業日報!D:D,"○")+SUMIFS(作業日報!F:F,作業日報!E:E,A48,作業日報!H:H,"○")</f>
        <v>0</v>
      </c>
      <c r="E48" s="240">
        <f>SUMIFS(作業日報!$B$12:$B$32,作業日報!$A$12:$A$32,$A48,作業日報!$D$12:$D$32,"○")+SUMIFS(作業日報!$F$12:$F$32,作業日報!$E$12:$E$32,$A48,作業日報!$H$12:$H$32,"○")</f>
        <v>0</v>
      </c>
      <c r="F48" s="167">
        <f>SUMIFS(作業日報!$B$55:$B$75,作業日報!$A$55:$A$75,$A48,作業日報!$D$55:$D$75,"○")+SUMIFS(作業日報!$F$55:$F$75,作業日報!$E$55:$E$75,$A48,作業日報!$H$55:$H$75,"○")</f>
        <v>0</v>
      </c>
      <c r="G48" s="167">
        <f>SUMIFS(作業日報!$B$98:$B$118,作業日報!$A$98:$A$118,$A48,作業日報!$D$98:$D$118,"○")+SUMIFS(作業日報!$F$98:$F$118,作業日報!$E$98:$E$118,$A48,作業日報!$H$98:$H$118,"○")</f>
        <v>0</v>
      </c>
      <c r="H48" s="167">
        <f>SUMIFS(作業日報!$B$141:$B$161,作業日報!$A$141:$A$161,$A48,作業日報!$D$141:$D$161,"○")+SUMIFS(作業日報!$F$141:$F$161,作業日報!$E$141:$E$161,$A48,作業日報!$H$141:$H$161,"○")</f>
        <v>0</v>
      </c>
      <c r="I48" s="167">
        <f>SUMIFS(作業日報!$B$184:$B$204,作業日報!$A$184:$A$204,$A48,作業日報!$D$184:$D$204,"○")+SUMIFS(作業日報!$F$184:$F$204,作業日報!$E$184:$E$204,$A48,作業日報!$H$184:$H$204,"○")</f>
        <v>0</v>
      </c>
      <c r="J48" s="167">
        <f>SUMIFS(作業日報!$B$227:$B$247,作業日報!$A$227:$A$247,$A48,作業日報!$D$227:$D$247,"○")+SUMIFS(作業日報!$F$227:$F$247,作業日報!$E$227:$E$247,$A48,作業日報!$H$227:$H$247,"○")</f>
        <v>0</v>
      </c>
      <c r="K48" s="167">
        <f>SUMIFS(作業日報!$B$270:$B$290,作業日報!$A$270:$A$290,$A48,作業日報!$D$270:$D$290,"○")+SUMIFS(作業日報!$F$270:$F$290,作業日報!$E$270:$E$290,$A48,作業日報!$H$270:$H$290,"○")</f>
        <v>0</v>
      </c>
      <c r="L48" s="167">
        <f>SUMIFS(作業日報!$B$313:$B$333,作業日報!$A$313:$A$333,$A48,作業日報!$D$313:$D$333,"○")+SUMIFS(作業日報!$F$313:$F$333,作業日報!$E$313:$E$333,$A48,作業日報!$H$313:$H$333,"○")</f>
        <v>0</v>
      </c>
      <c r="M48" s="167">
        <f>SUMIFS(作業日報!$B$356:$B$376,作業日報!$A$356:$A$376,$A48,作業日報!$D$356:$D$376,"○")+SUMIFS(作業日報!$F$356:$F$376,作業日報!$E$356:$E$376,$A48,作業日報!$H$356:$H$376,"○")</f>
        <v>0</v>
      </c>
      <c r="N48" s="167">
        <f>SUMIFS(作業日報!$B$399:$B$419,作業日報!$A$399:$A$419,$A48,作業日報!$D$399:$D$419,"○")+SUMIFS(作業日報!$F$399:$F$419,作業日報!$E$399:$E$419,$A48,作業日報!$H$399:$H$419,"○")</f>
        <v>0</v>
      </c>
      <c r="O48" s="167">
        <f>SUMIFS(作業日報!$B$442:$B$462,作業日報!$A$442:$A$462,$A48,作業日報!$D$442:$D$462,"○")+SUMIFS(作業日報!$F$442:$F$462,作業日報!$E$442:$E$462,$A48,作業日報!$H$442:$H$462,"○")</f>
        <v>0</v>
      </c>
      <c r="P48" s="167">
        <f>SUMIFS(作業日報!$B$485:$B$505,作業日報!$A$485:$A$505,$A48,作業日報!$D$485:$D$505,"○")+SUMIFS(作業日報!$F$485:$F$505,作業日報!$E$485:$E$505,$A48,作業日報!$H$485:$H$505,"○")</f>
        <v>0</v>
      </c>
      <c r="Q48" s="167">
        <f>SUMIFS(作業日報!$B$528:$B$548,作業日報!$A$528:$A$548,$A48,作業日報!$D$528:$D$548,"○")+SUMIFS(作業日報!$F$528:$F$548,作業日報!$E$528:$E$548,$A48,作業日報!$H$528:$H$548,"○")</f>
        <v>0</v>
      </c>
      <c r="R48" s="167">
        <f>SUMIFS(作業日報!$B$571:$B$591,作業日報!$A$571:$A$591,$A48,作業日報!$D$571:$D$591,"○")+SUMIFS(作業日報!$F$571:$F$591,作業日報!$E$571:$E$591,$A48,作業日報!$H$571:$H$591,"○")</f>
        <v>0</v>
      </c>
      <c r="S48" s="230">
        <f>SUMIFS(作業日報!$B$614:$B$634,作業日報!$A$614:$A$634,$A48,作業日報!$D$614:$D$634,"○")+SUMIFS(作業日報!$F$614:$F$634,作業日報!$E$614:$E$634,$A48,作業日報!$H$614:$H$634,"○")</f>
        <v>0</v>
      </c>
      <c r="T48" s="237">
        <f>SUMIFS(作業日報!$B$657:$B$677,作業日報!$A$657:$A$677,$A48,作業日報!$D$657:$D$677,"○")+SUMIFS(作業日報!$F$657:$F$677,作業日報!$E$657:$E$677,$A48,作業日報!$H$657:$H$677,"○")</f>
        <v>0</v>
      </c>
      <c r="U48" s="238">
        <f>SUMIFS(作業日報!$B$700:$B$720,作業日報!$A$700:$A$720,$A48,作業日報!$D$700:$D$720,"○")+SUMIFS(作業日報!$F$700:$F$720,作業日報!$E$700:$E$720,$A48,作業日報!$H$700:$H$720,"○")</f>
        <v>0</v>
      </c>
      <c r="V48" s="238">
        <f>SUMIFS(作業日報!$B$743:$B$763,作業日報!$A$743:$A$763,$A48,作業日報!$D$743:$D$763,"○")+SUMIFS(作業日報!$F$743:$F$763,作業日報!$E$743:$E$763,$A48,作業日報!$H$743:$H$763,"○")</f>
        <v>0</v>
      </c>
      <c r="W48" s="238">
        <f>SUMIFS(作業日報!$B$786:$B$806,作業日報!$A$786:$A$806,$A48,作業日報!$D$786:$D$806,"○")+SUMIFS(作業日報!$F$786:$F$806,作業日報!$E$786:$E$806,$A48,作業日報!$H$786:$H$806,"○")</f>
        <v>0</v>
      </c>
      <c r="X48" s="238">
        <f>SUMIFS(作業日報!$B$829:$B$849,作業日報!$A$829:$A$849,$A48,作業日報!$D$829:$D$849,"○")+SUMIFS(作業日報!$F$829:$F$849,作業日報!$E$829:$E$849,$A48,作業日報!$H$829:$H$849,"○")</f>
        <v>0</v>
      </c>
      <c r="Y48" s="238">
        <f>SUMIFS(作業日報!$B$872:$B$892,作業日報!$A$872:$A$892,$A48,作業日報!$D$872:$D$892,"○")+SUMIFS(作業日報!$F$872:$F$892,作業日報!$E$872:$E$892,$A48,作業日報!$H$872:$H$892,"○")</f>
        <v>0</v>
      </c>
      <c r="Z48" s="238">
        <f>SUMIFS(作業日報!$B$915:$B$935,作業日報!$A$915:$A$935,$A48,作業日報!$D$915:$D$935,"○")+SUMIFS(作業日報!$F$915:$F$935,作業日報!$E$915:$E$935,$A48,作業日報!$H$915:$H$935,"○")</f>
        <v>0</v>
      </c>
      <c r="AA48" s="230">
        <f>SUMIFS(作業日報!$B$958:$B$978,作業日報!$A$958:$A$978,$A48,作業日報!$D$958:$D$978,"○")+SUMIFS(作業日報!$F$958:$F$978,作業日報!$E$958:$E$978,$A48,作業日報!$H$958:$H$978,"○")</f>
        <v>0</v>
      </c>
    </row>
    <row r="49" spans="1:27" x14ac:dyDescent="0.15">
      <c r="A49" s="168"/>
      <c r="B49" s="169"/>
      <c r="C49" s="170"/>
      <c r="D49" s="171">
        <f>SUMIFS(作業日報!B:B,作業日報!A:A,A49,作業日報!D:D,"○")+SUMIFS(作業日報!F:F,作業日報!E:E,A49,作業日報!H:H,"○")</f>
        <v>0</v>
      </c>
      <c r="E49" s="240">
        <f>SUMIFS(作業日報!$B$12:$B$32,作業日報!$A$12:$A$32,$A49,作業日報!$D$12:$D$32,"○")+SUMIFS(作業日報!$F$12:$F$32,作業日報!$E$12:$E$32,$A49,作業日報!$H$12:$H$32,"○")</f>
        <v>0</v>
      </c>
      <c r="F49" s="167">
        <f>SUMIFS(作業日報!$B$55:$B$75,作業日報!$A$55:$A$75,$A49,作業日報!$D$55:$D$75,"○")+SUMIFS(作業日報!$F$55:$F$75,作業日報!$E$55:$E$75,$A49,作業日報!$H$55:$H$75,"○")</f>
        <v>0</v>
      </c>
      <c r="G49" s="167">
        <f>SUMIFS(作業日報!$B$98:$B$118,作業日報!$A$98:$A$118,$A49,作業日報!$D$98:$D$118,"○")+SUMIFS(作業日報!$F$98:$F$118,作業日報!$E$98:$E$118,$A49,作業日報!$H$98:$H$118,"○")</f>
        <v>0</v>
      </c>
      <c r="H49" s="167">
        <f>SUMIFS(作業日報!$B$141:$B$161,作業日報!$A$141:$A$161,$A49,作業日報!$D$141:$D$161,"○")+SUMIFS(作業日報!$F$141:$F$161,作業日報!$E$141:$E$161,$A49,作業日報!$H$141:$H$161,"○")</f>
        <v>0</v>
      </c>
      <c r="I49" s="167">
        <f>SUMIFS(作業日報!$B$184:$B$204,作業日報!$A$184:$A$204,$A49,作業日報!$D$184:$D$204,"○")+SUMIFS(作業日報!$F$184:$F$204,作業日報!$E$184:$E$204,$A49,作業日報!$H$184:$H$204,"○")</f>
        <v>0</v>
      </c>
      <c r="J49" s="167">
        <f>SUMIFS(作業日報!$B$227:$B$247,作業日報!$A$227:$A$247,$A49,作業日報!$D$227:$D$247,"○")+SUMIFS(作業日報!$F$227:$F$247,作業日報!$E$227:$E$247,$A49,作業日報!$H$227:$H$247,"○")</f>
        <v>0</v>
      </c>
      <c r="K49" s="167">
        <f>SUMIFS(作業日報!$B$270:$B$290,作業日報!$A$270:$A$290,$A49,作業日報!$D$270:$D$290,"○")+SUMIFS(作業日報!$F$270:$F$290,作業日報!$E$270:$E$290,$A49,作業日報!$H$270:$H$290,"○")</f>
        <v>0</v>
      </c>
      <c r="L49" s="167">
        <f>SUMIFS(作業日報!$B$313:$B$333,作業日報!$A$313:$A$333,$A49,作業日報!$D$313:$D$333,"○")+SUMIFS(作業日報!$F$313:$F$333,作業日報!$E$313:$E$333,$A49,作業日報!$H$313:$H$333,"○")</f>
        <v>0</v>
      </c>
      <c r="M49" s="167">
        <f>SUMIFS(作業日報!$B$356:$B$376,作業日報!$A$356:$A$376,$A49,作業日報!$D$356:$D$376,"○")+SUMIFS(作業日報!$F$356:$F$376,作業日報!$E$356:$E$376,$A49,作業日報!$H$356:$H$376,"○")</f>
        <v>0</v>
      </c>
      <c r="N49" s="167">
        <f>SUMIFS(作業日報!$B$399:$B$419,作業日報!$A$399:$A$419,$A49,作業日報!$D$399:$D$419,"○")+SUMIFS(作業日報!$F$399:$F$419,作業日報!$E$399:$E$419,$A49,作業日報!$H$399:$H$419,"○")</f>
        <v>0</v>
      </c>
      <c r="O49" s="167">
        <f>SUMIFS(作業日報!$B$442:$B$462,作業日報!$A$442:$A$462,$A49,作業日報!$D$442:$D$462,"○")+SUMIFS(作業日報!$F$442:$F$462,作業日報!$E$442:$E$462,$A49,作業日報!$H$442:$H$462,"○")</f>
        <v>0</v>
      </c>
      <c r="P49" s="167">
        <f>SUMIFS(作業日報!$B$485:$B$505,作業日報!$A$485:$A$505,$A49,作業日報!$D$485:$D$505,"○")+SUMIFS(作業日報!$F$485:$F$505,作業日報!$E$485:$E$505,$A49,作業日報!$H$485:$H$505,"○")</f>
        <v>0</v>
      </c>
      <c r="Q49" s="167">
        <f>SUMIFS(作業日報!$B$528:$B$548,作業日報!$A$528:$A$548,$A49,作業日報!$D$528:$D$548,"○")+SUMIFS(作業日報!$F$528:$F$548,作業日報!$E$528:$E$548,$A49,作業日報!$H$528:$H$548,"○")</f>
        <v>0</v>
      </c>
      <c r="R49" s="167">
        <f>SUMIFS(作業日報!$B$571:$B$591,作業日報!$A$571:$A$591,$A49,作業日報!$D$571:$D$591,"○")+SUMIFS(作業日報!$F$571:$F$591,作業日報!$E$571:$E$591,$A49,作業日報!$H$571:$H$591,"○")</f>
        <v>0</v>
      </c>
      <c r="S49" s="230">
        <f>SUMIFS(作業日報!$B$614:$B$634,作業日報!$A$614:$A$634,$A49,作業日報!$D$614:$D$634,"○")+SUMIFS(作業日報!$F$614:$F$634,作業日報!$E$614:$E$634,$A49,作業日報!$H$614:$H$634,"○")</f>
        <v>0</v>
      </c>
      <c r="T49" s="237">
        <f>SUMIFS(作業日報!$B$657:$B$677,作業日報!$A$657:$A$677,$A49,作業日報!$D$657:$D$677,"○")+SUMIFS(作業日報!$F$657:$F$677,作業日報!$E$657:$E$677,$A49,作業日報!$H$657:$H$677,"○")</f>
        <v>0</v>
      </c>
      <c r="U49" s="238">
        <f>SUMIFS(作業日報!$B$700:$B$720,作業日報!$A$700:$A$720,$A49,作業日報!$D$700:$D$720,"○")+SUMIFS(作業日報!$F$700:$F$720,作業日報!$E$700:$E$720,$A49,作業日報!$H$700:$H$720,"○")</f>
        <v>0</v>
      </c>
      <c r="V49" s="238">
        <f>SUMIFS(作業日報!$B$743:$B$763,作業日報!$A$743:$A$763,$A49,作業日報!$D$743:$D$763,"○")+SUMIFS(作業日報!$F$743:$F$763,作業日報!$E$743:$E$763,$A49,作業日報!$H$743:$H$763,"○")</f>
        <v>0</v>
      </c>
      <c r="W49" s="238">
        <f>SUMIFS(作業日報!$B$786:$B$806,作業日報!$A$786:$A$806,$A49,作業日報!$D$786:$D$806,"○")+SUMIFS(作業日報!$F$786:$F$806,作業日報!$E$786:$E$806,$A49,作業日報!$H$786:$H$806,"○")</f>
        <v>0</v>
      </c>
      <c r="X49" s="238">
        <f>SUMIFS(作業日報!$B$829:$B$849,作業日報!$A$829:$A$849,$A49,作業日報!$D$829:$D$849,"○")+SUMIFS(作業日報!$F$829:$F$849,作業日報!$E$829:$E$849,$A49,作業日報!$H$829:$H$849,"○")</f>
        <v>0</v>
      </c>
      <c r="Y49" s="238">
        <f>SUMIFS(作業日報!$B$872:$B$892,作業日報!$A$872:$A$892,$A49,作業日報!$D$872:$D$892,"○")+SUMIFS(作業日報!$F$872:$F$892,作業日報!$E$872:$E$892,$A49,作業日報!$H$872:$H$892,"○")</f>
        <v>0</v>
      </c>
      <c r="Z49" s="238">
        <f>SUMIFS(作業日報!$B$915:$B$935,作業日報!$A$915:$A$935,$A49,作業日報!$D$915:$D$935,"○")+SUMIFS(作業日報!$F$915:$F$935,作業日報!$E$915:$E$935,$A49,作業日報!$H$915:$H$935,"○")</f>
        <v>0</v>
      </c>
      <c r="AA49" s="230">
        <f>SUMIFS(作業日報!$B$958:$B$978,作業日報!$A$958:$A$978,$A49,作業日報!$D$958:$D$978,"○")+SUMIFS(作業日報!$F$958:$F$978,作業日報!$E$958:$E$978,$A49,作業日報!$H$958:$H$978,"○")</f>
        <v>0</v>
      </c>
    </row>
    <row r="50" spans="1:27" x14ac:dyDescent="0.15">
      <c r="A50" s="168"/>
      <c r="B50" s="169"/>
      <c r="C50" s="170"/>
      <c r="D50" s="171">
        <f>SUMIFS(作業日報!B:B,作業日報!A:A,A50,作業日報!D:D,"○")+SUMIFS(作業日報!F:F,作業日報!E:E,A50,作業日報!H:H,"○")</f>
        <v>0</v>
      </c>
      <c r="E50" s="240">
        <f>SUMIFS(作業日報!$B$12:$B$32,作業日報!$A$12:$A$32,$A50,作業日報!$D$12:$D$32,"○")+SUMIFS(作業日報!$F$12:$F$32,作業日報!$E$12:$E$32,$A50,作業日報!$H$12:$H$32,"○")</f>
        <v>0</v>
      </c>
      <c r="F50" s="167">
        <f>SUMIFS(作業日報!$B$55:$B$75,作業日報!$A$55:$A$75,$A50,作業日報!$D$55:$D$75,"○")+SUMIFS(作業日報!$F$55:$F$75,作業日報!$E$55:$E$75,$A50,作業日報!$H$55:$H$75,"○")</f>
        <v>0</v>
      </c>
      <c r="G50" s="167">
        <f>SUMIFS(作業日報!$B$98:$B$118,作業日報!$A$98:$A$118,$A50,作業日報!$D$98:$D$118,"○")+SUMIFS(作業日報!$F$98:$F$118,作業日報!$E$98:$E$118,$A50,作業日報!$H$98:$H$118,"○")</f>
        <v>0</v>
      </c>
      <c r="H50" s="167">
        <f>SUMIFS(作業日報!$B$141:$B$161,作業日報!$A$141:$A$161,$A50,作業日報!$D$141:$D$161,"○")+SUMIFS(作業日報!$F$141:$F$161,作業日報!$E$141:$E$161,$A50,作業日報!$H$141:$H$161,"○")</f>
        <v>0</v>
      </c>
      <c r="I50" s="167">
        <f>SUMIFS(作業日報!$B$184:$B$204,作業日報!$A$184:$A$204,$A50,作業日報!$D$184:$D$204,"○")+SUMIFS(作業日報!$F$184:$F$204,作業日報!$E$184:$E$204,$A50,作業日報!$H$184:$H$204,"○")</f>
        <v>0</v>
      </c>
      <c r="J50" s="167">
        <f>SUMIFS(作業日報!$B$227:$B$247,作業日報!$A$227:$A$247,$A50,作業日報!$D$227:$D$247,"○")+SUMIFS(作業日報!$F$227:$F$247,作業日報!$E$227:$E$247,$A50,作業日報!$H$227:$H$247,"○")</f>
        <v>0</v>
      </c>
      <c r="K50" s="167">
        <f>SUMIFS(作業日報!$B$270:$B$290,作業日報!$A$270:$A$290,$A50,作業日報!$D$270:$D$290,"○")+SUMIFS(作業日報!$F$270:$F$290,作業日報!$E$270:$E$290,$A50,作業日報!$H$270:$H$290,"○")</f>
        <v>0</v>
      </c>
      <c r="L50" s="167">
        <f>SUMIFS(作業日報!$B$313:$B$333,作業日報!$A$313:$A$333,$A50,作業日報!$D$313:$D$333,"○")+SUMIFS(作業日報!$F$313:$F$333,作業日報!$E$313:$E$333,$A50,作業日報!$H$313:$H$333,"○")</f>
        <v>0</v>
      </c>
      <c r="M50" s="167">
        <f>SUMIFS(作業日報!$B$356:$B$376,作業日報!$A$356:$A$376,$A50,作業日報!$D$356:$D$376,"○")+SUMIFS(作業日報!$F$356:$F$376,作業日報!$E$356:$E$376,$A50,作業日報!$H$356:$H$376,"○")</f>
        <v>0</v>
      </c>
      <c r="N50" s="167">
        <f>SUMIFS(作業日報!$B$399:$B$419,作業日報!$A$399:$A$419,$A50,作業日報!$D$399:$D$419,"○")+SUMIFS(作業日報!$F$399:$F$419,作業日報!$E$399:$E$419,$A50,作業日報!$H$399:$H$419,"○")</f>
        <v>0</v>
      </c>
      <c r="O50" s="167">
        <f>SUMIFS(作業日報!$B$442:$B$462,作業日報!$A$442:$A$462,$A50,作業日報!$D$442:$D$462,"○")+SUMIFS(作業日報!$F$442:$F$462,作業日報!$E$442:$E$462,$A50,作業日報!$H$442:$H$462,"○")</f>
        <v>0</v>
      </c>
      <c r="P50" s="167">
        <f>SUMIFS(作業日報!$B$485:$B$505,作業日報!$A$485:$A$505,$A50,作業日報!$D$485:$D$505,"○")+SUMIFS(作業日報!$F$485:$F$505,作業日報!$E$485:$E$505,$A50,作業日報!$H$485:$H$505,"○")</f>
        <v>0</v>
      </c>
      <c r="Q50" s="167">
        <f>SUMIFS(作業日報!$B$528:$B$548,作業日報!$A$528:$A$548,$A50,作業日報!$D$528:$D$548,"○")+SUMIFS(作業日報!$F$528:$F$548,作業日報!$E$528:$E$548,$A50,作業日報!$H$528:$H$548,"○")</f>
        <v>0</v>
      </c>
      <c r="R50" s="167">
        <f>SUMIFS(作業日報!$B$571:$B$591,作業日報!$A$571:$A$591,$A50,作業日報!$D$571:$D$591,"○")+SUMIFS(作業日報!$F$571:$F$591,作業日報!$E$571:$E$591,$A50,作業日報!$H$571:$H$591,"○")</f>
        <v>0</v>
      </c>
      <c r="S50" s="230">
        <f>SUMIFS(作業日報!$B$614:$B$634,作業日報!$A$614:$A$634,$A50,作業日報!$D$614:$D$634,"○")+SUMIFS(作業日報!$F$614:$F$634,作業日報!$E$614:$E$634,$A50,作業日報!$H$614:$H$634,"○")</f>
        <v>0</v>
      </c>
      <c r="T50" s="237">
        <f>SUMIFS(作業日報!$B$657:$B$677,作業日報!$A$657:$A$677,$A50,作業日報!$D$657:$D$677,"○")+SUMIFS(作業日報!$F$657:$F$677,作業日報!$E$657:$E$677,$A50,作業日報!$H$657:$H$677,"○")</f>
        <v>0</v>
      </c>
      <c r="U50" s="238">
        <f>SUMIFS(作業日報!$B$700:$B$720,作業日報!$A$700:$A$720,$A50,作業日報!$D$700:$D$720,"○")+SUMIFS(作業日報!$F$700:$F$720,作業日報!$E$700:$E$720,$A50,作業日報!$H$700:$H$720,"○")</f>
        <v>0</v>
      </c>
      <c r="V50" s="238">
        <f>SUMIFS(作業日報!$B$743:$B$763,作業日報!$A$743:$A$763,$A50,作業日報!$D$743:$D$763,"○")+SUMIFS(作業日報!$F$743:$F$763,作業日報!$E$743:$E$763,$A50,作業日報!$H$743:$H$763,"○")</f>
        <v>0</v>
      </c>
      <c r="W50" s="238">
        <f>SUMIFS(作業日報!$B$786:$B$806,作業日報!$A$786:$A$806,$A50,作業日報!$D$786:$D$806,"○")+SUMIFS(作業日報!$F$786:$F$806,作業日報!$E$786:$E$806,$A50,作業日報!$H$786:$H$806,"○")</f>
        <v>0</v>
      </c>
      <c r="X50" s="238">
        <f>SUMIFS(作業日報!$B$829:$B$849,作業日報!$A$829:$A$849,$A50,作業日報!$D$829:$D$849,"○")+SUMIFS(作業日報!$F$829:$F$849,作業日報!$E$829:$E$849,$A50,作業日報!$H$829:$H$849,"○")</f>
        <v>0</v>
      </c>
      <c r="Y50" s="238">
        <f>SUMIFS(作業日報!$B$872:$B$892,作業日報!$A$872:$A$892,$A50,作業日報!$D$872:$D$892,"○")+SUMIFS(作業日報!$F$872:$F$892,作業日報!$E$872:$E$892,$A50,作業日報!$H$872:$H$892,"○")</f>
        <v>0</v>
      </c>
      <c r="Z50" s="238">
        <f>SUMIFS(作業日報!$B$915:$B$935,作業日報!$A$915:$A$935,$A50,作業日報!$D$915:$D$935,"○")+SUMIFS(作業日報!$F$915:$F$935,作業日報!$E$915:$E$935,$A50,作業日報!$H$915:$H$935,"○")</f>
        <v>0</v>
      </c>
      <c r="AA50" s="230">
        <f>SUMIFS(作業日報!$B$958:$B$978,作業日報!$A$958:$A$978,$A50,作業日報!$D$958:$D$978,"○")+SUMIFS(作業日報!$F$958:$F$978,作業日報!$E$958:$E$978,$A50,作業日報!$H$958:$H$978,"○")</f>
        <v>0</v>
      </c>
    </row>
    <row r="51" spans="1:27" x14ac:dyDescent="0.15">
      <c r="A51" s="168"/>
      <c r="B51" s="169"/>
      <c r="C51" s="170"/>
      <c r="D51" s="171">
        <f>SUMIFS(作業日報!B:B,作業日報!A:A,A51,作業日報!D:D,"○")+SUMIFS(作業日報!F:F,作業日報!E:E,A51,作業日報!H:H,"○")</f>
        <v>0</v>
      </c>
      <c r="E51" s="240">
        <f>SUMIFS(作業日報!$B$12:$B$32,作業日報!$A$12:$A$32,$A51,作業日報!$D$12:$D$32,"○")+SUMIFS(作業日報!$F$12:$F$32,作業日報!$E$12:$E$32,$A51,作業日報!$H$12:$H$32,"○")</f>
        <v>0</v>
      </c>
      <c r="F51" s="167">
        <f>SUMIFS(作業日報!$B$55:$B$75,作業日報!$A$55:$A$75,$A51,作業日報!$D$55:$D$75,"○")+SUMIFS(作業日報!$F$55:$F$75,作業日報!$E$55:$E$75,$A51,作業日報!$H$55:$H$75,"○")</f>
        <v>0</v>
      </c>
      <c r="G51" s="167">
        <f>SUMIFS(作業日報!$B$98:$B$118,作業日報!$A$98:$A$118,$A51,作業日報!$D$98:$D$118,"○")+SUMIFS(作業日報!$F$98:$F$118,作業日報!$E$98:$E$118,$A51,作業日報!$H$98:$H$118,"○")</f>
        <v>0</v>
      </c>
      <c r="H51" s="167">
        <f>SUMIFS(作業日報!$B$141:$B$161,作業日報!$A$141:$A$161,$A51,作業日報!$D$141:$D$161,"○")+SUMIFS(作業日報!$F$141:$F$161,作業日報!$E$141:$E$161,$A51,作業日報!$H$141:$H$161,"○")</f>
        <v>0</v>
      </c>
      <c r="I51" s="167">
        <f>SUMIFS(作業日報!$B$184:$B$204,作業日報!$A$184:$A$204,$A51,作業日報!$D$184:$D$204,"○")+SUMIFS(作業日報!$F$184:$F$204,作業日報!$E$184:$E$204,$A51,作業日報!$H$184:$H$204,"○")</f>
        <v>0</v>
      </c>
      <c r="J51" s="167">
        <f>SUMIFS(作業日報!$B$227:$B$247,作業日報!$A$227:$A$247,$A51,作業日報!$D$227:$D$247,"○")+SUMIFS(作業日報!$F$227:$F$247,作業日報!$E$227:$E$247,$A51,作業日報!$H$227:$H$247,"○")</f>
        <v>0</v>
      </c>
      <c r="K51" s="167">
        <f>SUMIFS(作業日報!$B$270:$B$290,作業日報!$A$270:$A$290,$A51,作業日報!$D$270:$D$290,"○")+SUMIFS(作業日報!$F$270:$F$290,作業日報!$E$270:$E$290,$A51,作業日報!$H$270:$H$290,"○")</f>
        <v>0</v>
      </c>
      <c r="L51" s="167">
        <f>SUMIFS(作業日報!$B$313:$B$333,作業日報!$A$313:$A$333,$A51,作業日報!$D$313:$D$333,"○")+SUMIFS(作業日報!$F$313:$F$333,作業日報!$E$313:$E$333,$A51,作業日報!$H$313:$H$333,"○")</f>
        <v>0</v>
      </c>
      <c r="M51" s="167">
        <f>SUMIFS(作業日報!$B$356:$B$376,作業日報!$A$356:$A$376,$A51,作業日報!$D$356:$D$376,"○")+SUMIFS(作業日報!$F$356:$F$376,作業日報!$E$356:$E$376,$A51,作業日報!$H$356:$H$376,"○")</f>
        <v>0</v>
      </c>
      <c r="N51" s="167">
        <f>SUMIFS(作業日報!$B$399:$B$419,作業日報!$A$399:$A$419,$A51,作業日報!$D$399:$D$419,"○")+SUMIFS(作業日報!$F$399:$F$419,作業日報!$E$399:$E$419,$A51,作業日報!$H$399:$H$419,"○")</f>
        <v>0</v>
      </c>
      <c r="O51" s="167">
        <f>SUMIFS(作業日報!$B$442:$B$462,作業日報!$A$442:$A$462,$A51,作業日報!$D$442:$D$462,"○")+SUMIFS(作業日報!$F$442:$F$462,作業日報!$E$442:$E$462,$A51,作業日報!$H$442:$H$462,"○")</f>
        <v>0</v>
      </c>
      <c r="P51" s="167">
        <f>SUMIFS(作業日報!$B$485:$B$505,作業日報!$A$485:$A$505,$A51,作業日報!$D$485:$D$505,"○")+SUMIFS(作業日報!$F$485:$F$505,作業日報!$E$485:$E$505,$A51,作業日報!$H$485:$H$505,"○")</f>
        <v>0</v>
      </c>
      <c r="Q51" s="167">
        <f>SUMIFS(作業日報!$B$528:$B$548,作業日報!$A$528:$A$548,$A51,作業日報!$D$528:$D$548,"○")+SUMIFS(作業日報!$F$528:$F$548,作業日報!$E$528:$E$548,$A51,作業日報!$H$528:$H$548,"○")</f>
        <v>0</v>
      </c>
      <c r="R51" s="167">
        <f>SUMIFS(作業日報!$B$571:$B$591,作業日報!$A$571:$A$591,$A51,作業日報!$D$571:$D$591,"○")+SUMIFS(作業日報!$F$571:$F$591,作業日報!$E$571:$E$591,$A51,作業日報!$H$571:$H$591,"○")</f>
        <v>0</v>
      </c>
      <c r="S51" s="230">
        <f>SUMIFS(作業日報!$B$614:$B$634,作業日報!$A$614:$A$634,$A51,作業日報!$D$614:$D$634,"○")+SUMIFS(作業日報!$F$614:$F$634,作業日報!$E$614:$E$634,$A51,作業日報!$H$614:$H$634,"○")</f>
        <v>0</v>
      </c>
      <c r="T51" s="237">
        <f>SUMIFS(作業日報!$B$657:$B$677,作業日報!$A$657:$A$677,$A51,作業日報!$D$657:$D$677,"○")+SUMIFS(作業日報!$F$657:$F$677,作業日報!$E$657:$E$677,$A51,作業日報!$H$657:$H$677,"○")</f>
        <v>0</v>
      </c>
      <c r="U51" s="238">
        <f>SUMIFS(作業日報!$B$700:$B$720,作業日報!$A$700:$A$720,$A51,作業日報!$D$700:$D$720,"○")+SUMIFS(作業日報!$F$700:$F$720,作業日報!$E$700:$E$720,$A51,作業日報!$H$700:$H$720,"○")</f>
        <v>0</v>
      </c>
      <c r="V51" s="238">
        <f>SUMIFS(作業日報!$B$743:$B$763,作業日報!$A$743:$A$763,$A51,作業日報!$D$743:$D$763,"○")+SUMIFS(作業日報!$F$743:$F$763,作業日報!$E$743:$E$763,$A51,作業日報!$H$743:$H$763,"○")</f>
        <v>0</v>
      </c>
      <c r="W51" s="238">
        <f>SUMIFS(作業日報!$B$786:$B$806,作業日報!$A$786:$A$806,$A51,作業日報!$D$786:$D$806,"○")+SUMIFS(作業日報!$F$786:$F$806,作業日報!$E$786:$E$806,$A51,作業日報!$H$786:$H$806,"○")</f>
        <v>0</v>
      </c>
      <c r="X51" s="238">
        <f>SUMIFS(作業日報!$B$829:$B$849,作業日報!$A$829:$A$849,$A51,作業日報!$D$829:$D$849,"○")+SUMIFS(作業日報!$F$829:$F$849,作業日報!$E$829:$E$849,$A51,作業日報!$H$829:$H$849,"○")</f>
        <v>0</v>
      </c>
      <c r="Y51" s="238">
        <f>SUMIFS(作業日報!$B$872:$B$892,作業日報!$A$872:$A$892,$A51,作業日報!$D$872:$D$892,"○")+SUMIFS(作業日報!$F$872:$F$892,作業日報!$E$872:$E$892,$A51,作業日報!$H$872:$H$892,"○")</f>
        <v>0</v>
      </c>
      <c r="Z51" s="238">
        <f>SUMIFS(作業日報!$B$915:$B$935,作業日報!$A$915:$A$935,$A51,作業日報!$D$915:$D$935,"○")+SUMIFS(作業日報!$F$915:$F$935,作業日報!$E$915:$E$935,$A51,作業日報!$H$915:$H$935,"○")</f>
        <v>0</v>
      </c>
      <c r="AA51" s="230">
        <f>SUMIFS(作業日報!$B$958:$B$978,作業日報!$A$958:$A$978,$A51,作業日報!$D$958:$D$978,"○")+SUMIFS(作業日報!$F$958:$F$978,作業日報!$E$958:$E$978,$A51,作業日報!$H$958:$H$978,"○")</f>
        <v>0</v>
      </c>
    </row>
  </sheetData>
  <phoneticPr fontId="3"/>
  <dataValidations count="1">
    <dataValidation type="list" allowBlank="1" showInputMessage="1" showErrorMessage="1" sqref="B3:B51">
      <formula1>"農業者,農業者以外"</formula1>
    </dataValidation>
  </dataValidations>
  <pageMargins left="0.51181102362204722" right="0.51181102362204722" top="0.74803149606299213" bottom="0.74803149606299213" header="0.31496062992125984" footer="0.31496062992125984"/>
  <pageSetup paperSize="9"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view="pageBreakPreview" zoomScale="93" zoomScaleNormal="100" zoomScaleSheetLayoutView="93" workbookViewId="0">
      <selection activeCell="E17" sqref="E17"/>
    </sheetView>
  </sheetViews>
  <sheetFormatPr defaultRowHeight="20.100000000000001" customHeight="1" x14ac:dyDescent="0.15"/>
  <cols>
    <col min="1" max="2" width="15.625" style="207" customWidth="1"/>
    <col min="3" max="4" width="8.125" style="207" customWidth="1"/>
    <col min="5" max="6" width="15.625" style="207" customWidth="1"/>
    <col min="7" max="8" width="8.125" style="207" customWidth="1"/>
    <col min="9" max="245" width="9" style="33"/>
    <col min="246" max="246" width="17.875" style="33" customWidth="1"/>
    <col min="247" max="249" width="15.625" style="33" customWidth="1"/>
    <col min="250" max="252" width="14.25" style="33" customWidth="1"/>
    <col min="253" max="501" width="9" style="33"/>
    <col min="502" max="502" width="17.875" style="33" customWidth="1"/>
    <col min="503" max="505" width="15.625" style="33" customWidth="1"/>
    <col min="506" max="508" width="14.25" style="33" customWidth="1"/>
    <col min="509" max="757" width="9" style="33"/>
    <col min="758" max="758" width="17.875" style="33" customWidth="1"/>
    <col min="759" max="761" width="15.625" style="33" customWidth="1"/>
    <col min="762" max="764" width="14.25" style="33" customWidth="1"/>
    <col min="765" max="1013" width="9" style="33"/>
    <col min="1014" max="1014" width="17.875" style="33" customWidth="1"/>
    <col min="1015" max="1017" width="15.625" style="33" customWidth="1"/>
    <col min="1018" max="1020" width="14.25" style="33" customWidth="1"/>
    <col min="1021" max="1269" width="9" style="33"/>
    <col min="1270" max="1270" width="17.875" style="33" customWidth="1"/>
    <col min="1271" max="1273" width="15.625" style="33" customWidth="1"/>
    <col min="1274" max="1276" width="14.25" style="33" customWidth="1"/>
    <col min="1277" max="1525" width="9" style="33"/>
    <col min="1526" max="1526" width="17.875" style="33" customWidth="1"/>
    <col min="1527" max="1529" width="15.625" style="33" customWidth="1"/>
    <col min="1530" max="1532" width="14.25" style="33" customWidth="1"/>
    <col min="1533" max="1781" width="9" style="33"/>
    <col min="1782" max="1782" width="17.875" style="33" customWidth="1"/>
    <col min="1783" max="1785" width="15.625" style="33" customWidth="1"/>
    <col min="1786" max="1788" width="14.25" style="33" customWidth="1"/>
    <col min="1789" max="2037" width="9" style="33"/>
    <col min="2038" max="2038" width="17.875" style="33" customWidth="1"/>
    <col min="2039" max="2041" width="15.625" style="33" customWidth="1"/>
    <col min="2042" max="2044" width="14.25" style="33" customWidth="1"/>
    <col min="2045" max="2293" width="9" style="33"/>
    <col min="2294" max="2294" width="17.875" style="33" customWidth="1"/>
    <col min="2295" max="2297" width="15.625" style="33" customWidth="1"/>
    <col min="2298" max="2300" width="14.25" style="33" customWidth="1"/>
    <col min="2301" max="2549" width="9" style="33"/>
    <col min="2550" max="2550" width="17.875" style="33" customWidth="1"/>
    <col min="2551" max="2553" width="15.625" style="33" customWidth="1"/>
    <col min="2554" max="2556" width="14.25" style="33" customWidth="1"/>
    <col min="2557" max="2805" width="9" style="33"/>
    <col min="2806" max="2806" width="17.875" style="33" customWidth="1"/>
    <col min="2807" max="2809" width="15.625" style="33" customWidth="1"/>
    <col min="2810" max="2812" width="14.25" style="33" customWidth="1"/>
    <col min="2813" max="3061" width="9" style="33"/>
    <col min="3062" max="3062" width="17.875" style="33" customWidth="1"/>
    <col min="3063" max="3065" width="15.625" style="33" customWidth="1"/>
    <col min="3066" max="3068" width="14.25" style="33" customWidth="1"/>
    <col min="3069" max="3317" width="9" style="33"/>
    <col min="3318" max="3318" width="17.875" style="33" customWidth="1"/>
    <col min="3319" max="3321" width="15.625" style="33" customWidth="1"/>
    <col min="3322" max="3324" width="14.25" style="33" customWidth="1"/>
    <col min="3325" max="3573" width="9" style="33"/>
    <col min="3574" max="3574" width="17.875" style="33" customWidth="1"/>
    <col min="3575" max="3577" width="15.625" style="33" customWidth="1"/>
    <col min="3578" max="3580" width="14.25" style="33" customWidth="1"/>
    <col min="3581" max="3829" width="9" style="33"/>
    <col min="3830" max="3830" width="17.875" style="33" customWidth="1"/>
    <col min="3831" max="3833" width="15.625" style="33" customWidth="1"/>
    <col min="3834" max="3836" width="14.25" style="33" customWidth="1"/>
    <col min="3837" max="4085" width="9" style="33"/>
    <col min="4086" max="4086" width="17.875" style="33" customWidth="1"/>
    <col min="4087" max="4089" width="15.625" style="33" customWidth="1"/>
    <col min="4090" max="4092" width="14.25" style="33" customWidth="1"/>
    <col min="4093" max="4341" width="9" style="33"/>
    <col min="4342" max="4342" width="17.875" style="33" customWidth="1"/>
    <col min="4343" max="4345" width="15.625" style="33" customWidth="1"/>
    <col min="4346" max="4348" width="14.25" style="33" customWidth="1"/>
    <col min="4349" max="4597" width="9" style="33"/>
    <col min="4598" max="4598" width="17.875" style="33" customWidth="1"/>
    <col min="4599" max="4601" width="15.625" style="33" customWidth="1"/>
    <col min="4602" max="4604" width="14.25" style="33" customWidth="1"/>
    <col min="4605" max="4853" width="9" style="33"/>
    <col min="4854" max="4854" width="17.875" style="33" customWidth="1"/>
    <col min="4855" max="4857" width="15.625" style="33" customWidth="1"/>
    <col min="4858" max="4860" width="14.25" style="33" customWidth="1"/>
    <col min="4861" max="5109" width="9" style="33"/>
    <col min="5110" max="5110" width="17.875" style="33" customWidth="1"/>
    <col min="5111" max="5113" width="15.625" style="33" customWidth="1"/>
    <col min="5114" max="5116" width="14.25" style="33" customWidth="1"/>
    <col min="5117" max="5365" width="9" style="33"/>
    <col min="5366" max="5366" width="17.875" style="33" customWidth="1"/>
    <col min="5367" max="5369" width="15.625" style="33" customWidth="1"/>
    <col min="5370" max="5372" width="14.25" style="33" customWidth="1"/>
    <col min="5373" max="5621" width="9" style="33"/>
    <col min="5622" max="5622" width="17.875" style="33" customWidth="1"/>
    <col min="5623" max="5625" width="15.625" style="33" customWidth="1"/>
    <col min="5626" max="5628" width="14.25" style="33" customWidth="1"/>
    <col min="5629" max="5877" width="9" style="33"/>
    <col min="5878" max="5878" width="17.875" style="33" customWidth="1"/>
    <col min="5879" max="5881" width="15.625" style="33" customWidth="1"/>
    <col min="5882" max="5884" width="14.25" style="33" customWidth="1"/>
    <col min="5885" max="6133" width="9" style="33"/>
    <col min="6134" max="6134" width="17.875" style="33" customWidth="1"/>
    <col min="6135" max="6137" width="15.625" style="33" customWidth="1"/>
    <col min="6138" max="6140" width="14.25" style="33" customWidth="1"/>
    <col min="6141" max="6389" width="9" style="33"/>
    <col min="6390" max="6390" width="17.875" style="33" customWidth="1"/>
    <col min="6391" max="6393" width="15.625" style="33" customWidth="1"/>
    <col min="6394" max="6396" width="14.25" style="33" customWidth="1"/>
    <col min="6397" max="6645" width="9" style="33"/>
    <col min="6646" max="6646" width="17.875" style="33" customWidth="1"/>
    <col min="6647" max="6649" width="15.625" style="33" customWidth="1"/>
    <col min="6650" max="6652" width="14.25" style="33" customWidth="1"/>
    <col min="6653" max="6901" width="9" style="33"/>
    <col min="6902" max="6902" width="17.875" style="33" customWidth="1"/>
    <col min="6903" max="6905" width="15.625" style="33" customWidth="1"/>
    <col min="6906" max="6908" width="14.25" style="33" customWidth="1"/>
    <col min="6909" max="7157" width="9" style="33"/>
    <col min="7158" max="7158" width="17.875" style="33" customWidth="1"/>
    <col min="7159" max="7161" width="15.625" style="33" customWidth="1"/>
    <col min="7162" max="7164" width="14.25" style="33" customWidth="1"/>
    <col min="7165" max="7413" width="9" style="33"/>
    <col min="7414" max="7414" width="17.875" style="33" customWidth="1"/>
    <col min="7415" max="7417" width="15.625" style="33" customWidth="1"/>
    <col min="7418" max="7420" width="14.25" style="33" customWidth="1"/>
    <col min="7421" max="7669" width="9" style="33"/>
    <col min="7670" max="7670" width="17.875" style="33" customWidth="1"/>
    <col min="7671" max="7673" width="15.625" style="33" customWidth="1"/>
    <col min="7674" max="7676" width="14.25" style="33" customWidth="1"/>
    <col min="7677" max="7925" width="9" style="33"/>
    <col min="7926" max="7926" width="17.875" style="33" customWidth="1"/>
    <col min="7927" max="7929" width="15.625" style="33" customWidth="1"/>
    <col min="7930" max="7932" width="14.25" style="33" customWidth="1"/>
    <col min="7933" max="8181" width="9" style="33"/>
    <col min="8182" max="8182" width="17.875" style="33" customWidth="1"/>
    <col min="8183" max="8185" width="15.625" style="33" customWidth="1"/>
    <col min="8186" max="8188" width="14.25" style="33" customWidth="1"/>
    <col min="8189" max="8437" width="9" style="33"/>
    <col min="8438" max="8438" width="17.875" style="33" customWidth="1"/>
    <col min="8439" max="8441" width="15.625" style="33" customWidth="1"/>
    <col min="8442" max="8444" width="14.25" style="33" customWidth="1"/>
    <col min="8445" max="8693" width="9" style="33"/>
    <col min="8694" max="8694" width="17.875" style="33" customWidth="1"/>
    <col min="8695" max="8697" width="15.625" style="33" customWidth="1"/>
    <col min="8698" max="8700" width="14.25" style="33" customWidth="1"/>
    <col min="8701" max="8949" width="9" style="33"/>
    <col min="8950" max="8950" width="17.875" style="33" customWidth="1"/>
    <col min="8951" max="8953" width="15.625" style="33" customWidth="1"/>
    <col min="8954" max="8956" width="14.25" style="33" customWidth="1"/>
    <col min="8957" max="9205" width="9" style="33"/>
    <col min="9206" max="9206" width="17.875" style="33" customWidth="1"/>
    <col min="9207" max="9209" width="15.625" style="33" customWidth="1"/>
    <col min="9210" max="9212" width="14.25" style="33" customWidth="1"/>
    <col min="9213" max="9461" width="9" style="33"/>
    <col min="9462" max="9462" width="17.875" style="33" customWidth="1"/>
    <col min="9463" max="9465" width="15.625" style="33" customWidth="1"/>
    <col min="9466" max="9468" width="14.25" style="33" customWidth="1"/>
    <col min="9469" max="9717" width="9" style="33"/>
    <col min="9718" max="9718" width="17.875" style="33" customWidth="1"/>
    <col min="9719" max="9721" width="15.625" style="33" customWidth="1"/>
    <col min="9722" max="9724" width="14.25" style="33" customWidth="1"/>
    <col min="9725" max="9973" width="9" style="33"/>
    <col min="9974" max="9974" width="17.875" style="33" customWidth="1"/>
    <col min="9975" max="9977" width="15.625" style="33" customWidth="1"/>
    <col min="9978" max="9980" width="14.25" style="33" customWidth="1"/>
    <col min="9981" max="10229" width="9" style="33"/>
    <col min="10230" max="10230" width="17.875" style="33" customWidth="1"/>
    <col min="10231" max="10233" width="15.625" style="33" customWidth="1"/>
    <col min="10234" max="10236" width="14.25" style="33" customWidth="1"/>
    <col min="10237" max="10485" width="9" style="33"/>
    <col min="10486" max="10486" width="17.875" style="33" customWidth="1"/>
    <col min="10487" max="10489" width="15.625" style="33" customWidth="1"/>
    <col min="10490" max="10492" width="14.25" style="33" customWidth="1"/>
    <col min="10493" max="10741" width="9" style="33"/>
    <col min="10742" max="10742" width="17.875" style="33" customWidth="1"/>
    <col min="10743" max="10745" width="15.625" style="33" customWidth="1"/>
    <col min="10746" max="10748" width="14.25" style="33" customWidth="1"/>
    <col min="10749" max="10997" width="9" style="33"/>
    <col min="10998" max="10998" width="17.875" style="33" customWidth="1"/>
    <col min="10999" max="11001" width="15.625" style="33" customWidth="1"/>
    <col min="11002" max="11004" width="14.25" style="33" customWidth="1"/>
    <col min="11005" max="11253" width="9" style="33"/>
    <col min="11254" max="11254" width="17.875" style="33" customWidth="1"/>
    <col min="11255" max="11257" width="15.625" style="33" customWidth="1"/>
    <col min="11258" max="11260" width="14.25" style="33" customWidth="1"/>
    <col min="11261" max="11509" width="9" style="33"/>
    <col min="11510" max="11510" width="17.875" style="33" customWidth="1"/>
    <col min="11511" max="11513" width="15.625" style="33" customWidth="1"/>
    <col min="11514" max="11516" width="14.25" style="33" customWidth="1"/>
    <col min="11517" max="11765" width="9" style="33"/>
    <col min="11766" max="11766" width="17.875" style="33" customWidth="1"/>
    <col min="11767" max="11769" width="15.625" style="33" customWidth="1"/>
    <col min="11770" max="11772" width="14.25" style="33" customWidth="1"/>
    <col min="11773" max="12021" width="9" style="33"/>
    <col min="12022" max="12022" width="17.875" style="33" customWidth="1"/>
    <col min="12023" max="12025" width="15.625" style="33" customWidth="1"/>
    <col min="12026" max="12028" width="14.25" style="33" customWidth="1"/>
    <col min="12029" max="12277" width="9" style="33"/>
    <col min="12278" max="12278" width="17.875" style="33" customWidth="1"/>
    <col min="12279" max="12281" width="15.625" style="33" customWidth="1"/>
    <col min="12282" max="12284" width="14.25" style="33" customWidth="1"/>
    <col min="12285" max="12533" width="9" style="33"/>
    <col min="12534" max="12534" width="17.875" style="33" customWidth="1"/>
    <col min="12535" max="12537" width="15.625" style="33" customWidth="1"/>
    <col min="12538" max="12540" width="14.25" style="33" customWidth="1"/>
    <col min="12541" max="12789" width="9" style="33"/>
    <col min="12790" max="12790" width="17.875" style="33" customWidth="1"/>
    <col min="12791" max="12793" width="15.625" style="33" customWidth="1"/>
    <col min="12794" max="12796" width="14.25" style="33" customWidth="1"/>
    <col min="12797" max="13045" width="9" style="33"/>
    <col min="13046" max="13046" width="17.875" style="33" customWidth="1"/>
    <col min="13047" max="13049" width="15.625" style="33" customWidth="1"/>
    <col min="13050" max="13052" width="14.25" style="33" customWidth="1"/>
    <col min="13053" max="13301" width="9" style="33"/>
    <col min="13302" max="13302" width="17.875" style="33" customWidth="1"/>
    <col min="13303" max="13305" width="15.625" style="33" customWidth="1"/>
    <col min="13306" max="13308" width="14.25" style="33" customWidth="1"/>
    <col min="13309" max="13557" width="9" style="33"/>
    <col min="13558" max="13558" width="17.875" style="33" customWidth="1"/>
    <col min="13559" max="13561" width="15.625" style="33" customWidth="1"/>
    <col min="13562" max="13564" width="14.25" style="33" customWidth="1"/>
    <col min="13565" max="13813" width="9" style="33"/>
    <col min="13814" max="13814" width="17.875" style="33" customWidth="1"/>
    <col min="13815" max="13817" width="15.625" style="33" customWidth="1"/>
    <col min="13818" max="13820" width="14.25" style="33" customWidth="1"/>
    <col min="13821" max="14069" width="9" style="33"/>
    <col min="14070" max="14070" width="17.875" style="33" customWidth="1"/>
    <col min="14071" max="14073" width="15.625" style="33" customWidth="1"/>
    <col min="14074" max="14076" width="14.25" style="33" customWidth="1"/>
    <col min="14077" max="14325" width="9" style="33"/>
    <col min="14326" max="14326" width="17.875" style="33" customWidth="1"/>
    <col min="14327" max="14329" width="15.625" style="33" customWidth="1"/>
    <col min="14330" max="14332" width="14.25" style="33" customWidth="1"/>
    <col min="14333" max="14581" width="9" style="33"/>
    <col min="14582" max="14582" width="17.875" style="33" customWidth="1"/>
    <col min="14583" max="14585" width="15.625" style="33" customWidth="1"/>
    <col min="14586" max="14588" width="14.25" style="33" customWidth="1"/>
    <col min="14589" max="14837" width="9" style="33"/>
    <col min="14838" max="14838" width="17.875" style="33" customWidth="1"/>
    <col min="14839" max="14841" width="15.625" style="33" customWidth="1"/>
    <col min="14842" max="14844" width="14.25" style="33" customWidth="1"/>
    <col min="14845" max="15093" width="9" style="33"/>
    <col min="15094" max="15094" width="17.875" style="33" customWidth="1"/>
    <col min="15095" max="15097" width="15.625" style="33" customWidth="1"/>
    <col min="15098" max="15100" width="14.25" style="33" customWidth="1"/>
    <col min="15101" max="15349" width="9" style="33"/>
    <col min="15350" max="15350" width="17.875" style="33" customWidth="1"/>
    <col min="15351" max="15353" width="15.625" style="33" customWidth="1"/>
    <col min="15354" max="15356" width="14.25" style="33" customWidth="1"/>
    <col min="15357" max="15605" width="9" style="33"/>
    <col min="15606" max="15606" width="17.875" style="33" customWidth="1"/>
    <col min="15607" max="15609" width="15.625" style="33" customWidth="1"/>
    <col min="15610" max="15612" width="14.25" style="33" customWidth="1"/>
    <col min="15613" max="15861" width="9" style="33"/>
    <col min="15862" max="15862" width="17.875" style="33" customWidth="1"/>
    <col min="15863" max="15865" width="15.625" style="33" customWidth="1"/>
    <col min="15866" max="15868" width="14.25" style="33" customWidth="1"/>
    <col min="15869" max="16117" width="9" style="33"/>
    <col min="16118" max="16118" width="17.875" style="33" customWidth="1"/>
    <col min="16119" max="16121" width="15.625" style="33" customWidth="1"/>
    <col min="16122" max="16124" width="14.25" style="33" customWidth="1"/>
    <col min="16125" max="16384" width="9" style="33"/>
  </cols>
  <sheetData>
    <row r="1" spans="1:9" ht="20.100000000000001" customHeight="1" thickBot="1" x14ac:dyDescent="0.25">
      <c r="A1" s="255" t="s">
        <v>2</v>
      </c>
      <c r="B1" s="247">
        <v>31</v>
      </c>
      <c r="C1" s="276" t="s">
        <v>520</v>
      </c>
      <c r="D1" s="276"/>
      <c r="E1" s="276"/>
      <c r="F1" s="276"/>
      <c r="G1" s="178" t="s">
        <v>478</v>
      </c>
      <c r="H1" s="179">
        <v>1</v>
      </c>
    </row>
    <row r="2" spans="1:9" ht="20.100000000000001" customHeight="1" thickBot="1" x14ac:dyDescent="0.2">
      <c r="A2" s="180" t="s">
        <v>479</v>
      </c>
      <c r="B2" s="277" t="s">
        <v>504</v>
      </c>
      <c r="C2" s="277"/>
      <c r="D2" s="277"/>
      <c r="E2" s="181" t="s">
        <v>480</v>
      </c>
      <c r="F2" s="278">
        <v>43556</v>
      </c>
      <c r="G2" s="279"/>
      <c r="H2" s="280"/>
      <c r="I2" s="33" t="s">
        <v>521</v>
      </c>
    </row>
    <row r="3" spans="1:9" ht="20.100000000000001" customHeight="1" x14ac:dyDescent="0.15">
      <c r="A3" s="212" t="s">
        <v>12</v>
      </c>
      <c r="B3" s="219">
        <v>0.375</v>
      </c>
      <c r="C3" s="281" t="s">
        <v>481</v>
      </c>
      <c r="D3" s="281"/>
      <c r="E3" s="219">
        <v>0.70833333333333337</v>
      </c>
      <c r="F3" s="218">
        <f>IF((E3-B3)*24=0,"",(E3-B3)*24)</f>
        <v>8</v>
      </c>
      <c r="G3" s="282" t="s">
        <v>482</v>
      </c>
      <c r="H3" s="283"/>
      <c r="I3" s="33" t="s">
        <v>522</v>
      </c>
    </row>
    <row r="4" spans="1:9" ht="20.100000000000001" customHeight="1" thickBot="1" x14ac:dyDescent="0.2">
      <c r="A4" s="214" t="s">
        <v>498</v>
      </c>
      <c r="B4" s="220">
        <v>0.5</v>
      </c>
      <c r="C4" s="273" t="s">
        <v>481</v>
      </c>
      <c r="D4" s="273"/>
      <c r="E4" s="220">
        <v>0.54166666666666663</v>
      </c>
      <c r="F4" s="217">
        <f>IF((E4-B4)*24=0,"",(E4-B4)*24)</f>
        <v>0.99999999999999911</v>
      </c>
      <c r="G4" s="274" t="s">
        <v>482</v>
      </c>
      <c r="H4" s="275"/>
      <c r="I4" s="33" t="s">
        <v>523</v>
      </c>
    </row>
    <row r="5" spans="1:9" ht="20.100000000000001" customHeight="1" x14ac:dyDescent="0.15">
      <c r="A5" s="212" t="s">
        <v>495</v>
      </c>
      <c r="B5" s="271">
        <v>1</v>
      </c>
      <c r="C5" s="272"/>
      <c r="D5" s="271">
        <v>2</v>
      </c>
      <c r="E5" s="272"/>
      <c r="F5" s="271">
        <v>7</v>
      </c>
      <c r="G5" s="272"/>
      <c r="H5" s="208"/>
      <c r="I5" s="33" t="s">
        <v>524</v>
      </c>
    </row>
    <row r="6" spans="1:9" ht="20.100000000000001" customHeight="1" x14ac:dyDescent="0.15">
      <c r="A6" s="213" t="s">
        <v>496</v>
      </c>
      <c r="B6" s="269" t="str">
        <f>IF(B$5="","",(IFERROR(VLOOKUP(B$5,【選択肢】!$K$3:$O$74,2,)," ")))</f>
        <v>農地維持</v>
      </c>
      <c r="C6" s="270"/>
      <c r="D6" s="269" t="str">
        <f>IF(D$5="","",(IFERROR(VLOOKUP(D$5,【選択肢】!$K$3:$O$74,2,)," ")))</f>
        <v>農地維持</v>
      </c>
      <c r="E6" s="270"/>
      <c r="F6" s="269" t="str">
        <f>IF(F$5="","",(IFERROR(VLOOKUP(F$5,【選択肢】!$K$3:$O$74,2,)," ")))</f>
        <v>農地維持</v>
      </c>
      <c r="G6" s="270"/>
      <c r="H6" s="210"/>
      <c r="I6" s="33" t="s">
        <v>525</v>
      </c>
    </row>
    <row r="7" spans="1:9" ht="20.100000000000001" customHeight="1" x14ac:dyDescent="0.15">
      <c r="A7" s="213" t="s">
        <v>17</v>
      </c>
      <c r="B7" s="269" t="str">
        <f>IF(B$5="","",(IFERROR(VLOOKUP(B$5,【選択肢】!$K$3:$O$74,4,)," ")))</f>
        <v>点検</v>
      </c>
      <c r="C7" s="270"/>
      <c r="D7" s="269" t="str">
        <f>IF(D$5="","",(IFERROR(VLOOKUP(D$5,【選択肢】!$K$3:$O$74,4,)," ")))</f>
        <v>計画策定</v>
      </c>
      <c r="E7" s="270"/>
      <c r="F7" s="269" t="str">
        <f>IF(F$5="","",(IFERROR(VLOOKUP(F$5,【選択肢】!$K$3:$O$74,4,)," ")))</f>
        <v>水路</v>
      </c>
      <c r="G7" s="270"/>
      <c r="H7" s="210"/>
      <c r="I7" s="33" t="s">
        <v>526</v>
      </c>
    </row>
    <row r="8" spans="1:9" ht="20.100000000000001" customHeight="1" x14ac:dyDescent="0.15">
      <c r="A8" s="214" t="s">
        <v>497</v>
      </c>
      <c r="B8" s="269" t="str">
        <f>IF(B$5="","",(IFERROR(VLOOKUP(B$5,【選択肢】!$K$3:$O$74,5,)," ")))</f>
        <v>1 点検</v>
      </c>
      <c r="C8" s="270"/>
      <c r="D8" s="269" t="str">
        <f>IF(D$5="","",(IFERROR(VLOOKUP(D$5,【選択肢】!$K$3:$O$74,5,)," ")))</f>
        <v>2 年度活動計画の策定</v>
      </c>
      <c r="E8" s="270"/>
      <c r="F8" s="269" t="str">
        <f>IF(F$5="","",(IFERROR(VLOOKUP(F$5,【選択肢】!$K$3:$O$74,5,)," ")))</f>
        <v>7 水路の草刈り</v>
      </c>
      <c r="G8" s="270"/>
      <c r="H8" s="211"/>
      <c r="I8" s="33" t="s">
        <v>527</v>
      </c>
    </row>
    <row r="9" spans="1:9" ht="20.100000000000001" customHeight="1" thickBot="1" x14ac:dyDescent="0.2">
      <c r="A9" s="215" t="s">
        <v>9</v>
      </c>
      <c r="B9" s="258" t="s">
        <v>511</v>
      </c>
      <c r="C9" s="259"/>
      <c r="D9" s="258" t="s">
        <v>512</v>
      </c>
      <c r="E9" s="259"/>
      <c r="F9" s="260" t="s">
        <v>513</v>
      </c>
      <c r="G9" s="261"/>
      <c r="H9" s="209"/>
      <c r="I9" s="33" t="s">
        <v>528</v>
      </c>
    </row>
    <row r="10" spans="1:9" ht="20.100000000000001" customHeight="1" x14ac:dyDescent="0.15">
      <c r="A10" s="262" t="s">
        <v>483</v>
      </c>
      <c r="B10" s="263"/>
      <c r="C10" s="263"/>
      <c r="D10" s="263"/>
      <c r="E10" s="263"/>
      <c r="F10" s="263"/>
      <c r="G10" s="263"/>
      <c r="H10" s="264"/>
      <c r="I10" s="33" t="s">
        <v>514</v>
      </c>
    </row>
    <row r="11" spans="1:9" ht="20.100000000000001" customHeight="1" x14ac:dyDescent="0.15">
      <c r="A11" s="182" t="s">
        <v>484</v>
      </c>
      <c r="B11" s="183" t="s">
        <v>485</v>
      </c>
      <c r="C11" s="184" t="s">
        <v>474</v>
      </c>
      <c r="D11" s="185" t="s">
        <v>486</v>
      </c>
      <c r="E11" s="182" t="s">
        <v>484</v>
      </c>
      <c r="F11" s="183" t="s">
        <v>485</v>
      </c>
      <c r="G11" s="184" t="s">
        <v>474</v>
      </c>
      <c r="H11" s="185" t="s">
        <v>486</v>
      </c>
      <c r="I11" s="33" t="s">
        <v>515</v>
      </c>
    </row>
    <row r="12" spans="1:9" ht="20.100000000000001" customHeight="1" x14ac:dyDescent="0.15">
      <c r="A12" s="186" t="s">
        <v>508</v>
      </c>
      <c r="B12" s="187">
        <v>1000</v>
      </c>
      <c r="C12" s="188" t="str">
        <f>IF(ISERROR(VLOOKUP($A12,参加者名簿!$A:$D,2,FALSE))=TRUE,"",VLOOKUP($A12,参加者名簿!$A:$D,2,FALSE))</f>
        <v>農業者</v>
      </c>
      <c r="D12" s="189" t="s">
        <v>487</v>
      </c>
      <c r="E12" s="186"/>
      <c r="F12" s="187"/>
      <c r="G12" s="188" t="str">
        <f>IF(ISERROR(VLOOKUP($E12,参加者名簿!$A:$D,2,FALSE))=TRUE,"",VLOOKUP($E12,参加者名簿!$A:$D,2,FALSE))</f>
        <v/>
      </c>
      <c r="H12" s="190"/>
    </row>
    <row r="13" spans="1:9" ht="20.100000000000001" customHeight="1" x14ac:dyDescent="0.15">
      <c r="A13" s="186" t="s">
        <v>506</v>
      </c>
      <c r="B13" s="187">
        <v>1000</v>
      </c>
      <c r="C13" s="188" t="str">
        <f>IF(ISERROR(VLOOKUP($A13,参加者名簿!$A:$D,2,FALSE))=TRUE,"",VLOOKUP($A13,参加者名簿!$A:$D,2,FALSE))</f>
        <v>農業者</v>
      </c>
      <c r="D13" s="189" t="s">
        <v>487</v>
      </c>
      <c r="E13" s="186"/>
      <c r="F13" s="187"/>
      <c r="G13" s="188" t="str">
        <f>IF(ISERROR(VLOOKUP($E13,参加者名簿!$A:$D,2,FALSE))=TRUE,"",VLOOKUP($E13,参加者名簿!$A:$D,2,FALSE))</f>
        <v/>
      </c>
      <c r="H13" s="190"/>
    </row>
    <row r="14" spans="1:9" ht="20.100000000000001" customHeight="1" x14ac:dyDescent="0.15">
      <c r="A14" s="186" t="s">
        <v>510</v>
      </c>
      <c r="B14" s="187">
        <v>1000</v>
      </c>
      <c r="C14" s="188" t="str">
        <f>IF(ISERROR(VLOOKUP($A14,参加者名簿!$A:$D,2,FALSE))=TRUE,"",VLOOKUP($A14,参加者名簿!$A:$D,2,FALSE))</f>
        <v>農業者以外</v>
      </c>
      <c r="D14" s="189" t="s">
        <v>487</v>
      </c>
      <c r="E14" s="186"/>
      <c r="F14" s="187"/>
      <c r="G14" s="188" t="str">
        <f>IF(ISERROR(VLOOKUP($E14,参加者名簿!$A:$D,2,FALSE))=TRUE,"",VLOOKUP($E14,参加者名簿!$A:$D,2,FALSE))</f>
        <v/>
      </c>
      <c r="H14" s="190"/>
    </row>
    <row r="15" spans="1:9" ht="20.100000000000001" customHeight="1" x14ac:dyDescent="0.15">
      <c r="A15" s="186"/>
      <c r="B15" s="187"/>
      <c r="C15" s="188" t="str">
        <f>IF(ISERROR(VLOOKUP($A15,参加者名簿!$A:$D,2,FALSE))=TRUE,"",VLOOKUP($A15,参加者名簿!$A:$D,2,FALSE))</f>
        <v/>
      </c>
      <c r="D15" s="189"/>
      <c r="E15" s="186"/>
      <c r="F15" s="187"/>
      <c r="G15" s="188" t="str">
        <f>IF(ISERROR(VLOOKUP($E15,参加者名簿!$A:$D,2,FALSE))=TRUE,"",VLOOKUP($E15,参加者名簿!$A:$D,2,FALSE))</f>
        <v/>
      </c>
      <c r="H15" s="190"/>
    </row>
    <row r="16" spans="1:9" ht="20.100000000000001" customHeight="1" x14ac:dyDescent="0.15">
      <c r="A16" s="186"/>
      <c r="B16" s="187"/>
      <c r="C16" s="188" t="str">
        <f>IF(ISERROR(VLOOKUP($A16,参加者名簿!$A:$D,2,FALSE))=TRUE,"",VLOOKUP($A16,参加者名簿!$A:$D,2,FALSE))</f>
        <v/>
      </c>
      <c r="D16" s="189"/>
      <c r="E16" s="186"/>
      <c r="F16" s="187"/>
      <c r="G16" s="188" t="str">
        <f>IF(ISERROR(VLOOKUP($E16,参加者名簿!$A:$D,2,FALSE))=TRUE,"",VLOOKUP($E16,参加者名簿!$A:$D,2,FALSE))</f>
        <v/>
      </c>
      <c r="H16" s="190"/>
    </row>
    <row r="17" spans="1:8" ht="20.100000000000001" customHeight="1" x14ac:dyDescent="0.15">
      <c r="A17" s="186"/>
      <c r="B17" s="187"/>
      <c r="C17" s="188" t="str">
        <f>IF(ISERROR(VLOOKUP($A17,参加者名簿!$A:$D,2,FALSE))=TRUE,"",VLOOKUP($A17,参加者名簿!$A:$D,2,FALSE))</f>
        <v/>
      </c>
      <c r="D17" s="189"/>
      <c r="E17" s="186"/>
      <c r="F17" s="187"/>
      <c r="G17" s="188" t="str">
        <f>IF(ISERROR(VLOOKUP($E17,参加者名簿!$A:$D,2,FALSE))=TRUE,"",VLOOKUP($E17,参加者名簿!$A:$D,2,FALSE))</f>
        <v/>
      </c>
      <c r="H17" s="190"/>
    </row>
    <row r="18" spans="1:8" ht="20.100000000000001" customHeight="1" x14ac:dyDescent="0.15">
      <c r="A18" s="186"/>
      <c r="B18" s="191"/>
      <c r="C18" s="188" t="str">
        <f>IF(ISERROR(VLOOKUP($A18,参加者名簿!$A:$D,2,FALSE))=TRUE,"",VLOOKUP($A18,参加者名簿!$A:$D,2,FALSE))</f>
        <v/>
      </c>
      <c r="D18" s="189"/>
      <c r="E18" s="186"/>
      <c r="F18" s="187"/>
      <c r="G18" s="188" t="str">
        <f>IF(ISERROR(VLOOKUP($E18,参加者名簿!$A:$D,2,FALSE))=TRUE,"",VLOOKUP($E18,参加者名簿!$A:$D,2,FALSE))</f>
        <v/>
      </c>
      <c r="H18" s="190"/>
    </row>
    <row r="19" spans="1:8" ht="20.100000000000001" customHeight="1" x14ac:dyDescent="0.15">
      <c r="A19" s="186"/>
      <c r="B19" s="191"/>
      <c r="C19" s="188" t="str">
        <f>IF(ISERROR(VLOOKUP($A19,参加者名簿!$A:$D,2,FALSE))=TRUE,"",VLOOKUP($A19,参加者名簿!$A:$D,2,FALSE))</f>
        <v/>
      </c>
      <c r="D19" s="189"/>
      <c r="E19" s="186"/>
      <c r="F19" s="187"/>
      <c r="G19" s="188" t="str">
        <f>IF(ISERROR(VLOOKUP($E19,参加者名簿!$A:$D,2,FALSE))=TRUE,"",VLOOKUP($E19,参加者名簿!$A:$D,2,FALSE))</f>
        <v/>
      </c>
      <c r="H19" s="190"/>
    </row>
    <row r="20" spans="1:8" ht="20.100000000000001" customHeight="1" x14ac:dyDescent="0.15">
      <c r="A20" s="186"/>
      <c r="B20" s="191"/>
      <c r="C20" s="188" t="str">
        <f>IF(ISERROR(VLOOKUP($A20,参加者名簿!$A:$D,2,FALSE))=TRUE,"",VLOOKUP($A20,参加者名簿!$A:$D,2,FALSE))</f>
        <v/>
      </c>
      <c r="D20" s="189"/>
      <c r="E20" s="186"/>
      <c r="F20" s="187"/>
      <c r="G20" s="188" t="str">
        <f>IF(ISERROR(VLOOKUP($E20,参加者名簿!$A:$D,2,FALSE))=TRUE,"",VLOOKUP($E20,参加者名簿!$A:$D,2,FALSE))</f>
        <v/>
      </c>
      <c r="H20" s="190"/>
    </row>
    <row r="21" spans="1:8" ht="20.100000000000001" customHeight="1" x14ac:dyDescent="0.15">
      <c r="A21" s="186"/>
      <c r="B21" s="191"/>
      <c r="C21" s="188" t="str">
        <f>IF(ISERROR(VLOOKUP($A21,参加者名簿!$A:$D,2,FALSE))=TRUE,"",VLOOKUP($A21,参加者名簿!$A:$D,2,FALSE))</f>
        <v/>
      </c>
      <c r="D21" s="189"/>
      <c r="E21" s="186"/>
      <c r="F21" s="187"/>
      <c r="G21" s="188" t="str">
        <f>IF(ISERROR(VLOOKUP($E21,参加者名簿!$A:$D,2,FALSE))=TRUE,"",VLOOKUP($E21,参加者名簿!$A:$D,2,FALSE))</f>
        <v/>
      </c>
      <c r="H21" s="190"/>
    </row>
    <row r="22" spans="1:8" ht="20.100000000000001" customHeight="1" x14ac:dyDescent="0.15">
      <c r="A22" s="186"/>
      <c r="B22" s="191"/>
      <c r="C22" s="188" t="str">
        <f>IF(ISERROR(VLOOKUP($A22,参加者名簿!$A:$D,2,FALSE))=TRUE,"",VLOOKUP($A22,参加者名簿!$A:$D,2,FALSE))</f>
        <v/>
      </c>
      <c r="D22" s="189"/>
      <c r="E22" s="186"/>
      <c r="F22" s="187"/>
      <c r="G22" s="188" t="str">
        <f>IF(ISERROR(VLOOKUP($E22,参加者名簿!$A:$D,2,FALSE))=TRUE,"",VLOOKUP($E22,参加者名簿!$A:$D,2,FALSE))</f>
        <v/>
      </c>
      <c r="H22" s="190"/>
    </row>
    <row r="23" spans="1:8" ht="20.100000000000001" customHeight="1" x14ac:dyDescent="0.15">
      <c r="A23" s="186"/>
      <c r="B23" s="191"/>
      <c r="C23" s="188" t="str">
        <f>IF(ISERROR(VLOOKUP($A23,参加者名簿!$A:$D,2,FALSE))=TRUE,"",VLOOKUP($A23,参加者名簿!$A:$D,2,FALSE))</f>
        <v/>
      </c>
      <c r="D23" s="189"/>
      <c r="E23" s="186"/>
      <c r="F23" s="187"/>
      <c r="G23" s="188" t="str">
        <f>IF(ISERROR(VLOOKUP($E23,参加者名簿!$A:$D,2,FALSE))=TRUE,"",VLOOKUP($E23,参加者名簿!$A:$D,2,FALSE))</f>
        <v/>
      </c>
      <c r="H23" s="190"/>
    </row>
    <row r="24" spans="1:8" ht="20.100000000000001" customHeight="1" x14ac:dyDescent="0.15">
      <c r="A24" s="186"/>
      <c r="B24" s="191"/>
      <c r="C24" s="188" t="str">
        <f>IF(ISERROR(VLOOKUP($A24,参加者名簿!$A:$D,2,FALSE))=TRUE,"",VLOOKUP($A24,参加者名簿!$A:$D,2,FALSE))</f>
        <v/>
      </c>
      <c r="D24" s="189"/>
      <c r="E24" s="186"/>
      <c r="F24" s="187"/>
      <c r="G24" s="188" t="str">
        <f>IF(ISERROR(VLOOKUP($E24,参加者名簿!$A:$D,2,FALSE))=TRUE,"",VLOOKUP($E24,参加者名簿!$A:$D,2,FALSE))</f>
        <v/>
      </c>
      <c r="H24" s="190"/>
    </row>
    <row r="25" spans="1:8" ht="20.100000000000001" customHeight="1" x14ac:dyDescent="0.15">
      <c r="A25" s="186"/>
      <c r="B25" s="191"/>
      <c r="C25" s="188" t="str">
        <f>IF(ISERROR(VLOOKUP($A25,参加者名簿!$A:$D,2,FALSE))=TRUE,"",VLOOKUP($A25,参加者名簿!$A:$D,2,FALSE))</f>
        <v/>
      </c>
      <c r="D25" s="189"/>
      <c r="E25" s="186"/>
      <c r="F25" s="187"/>
      <c r="G25" s="188" t="str">
        <f>IF(ISERROR(VLOOKUP($E25,参加者名簿!$A:$D,2,FALSE))=TRUE,"",VLOOKUP($E25,参加者名簿!$A:$D,2,FALSE))</f>
        <v/>
      </c>
      <c r="H25" s="190"/>
    </row>
    <row r="26" spans="1:8" ht="20.100000000000001" customHeight="1" x14ac:dyDescent="0.15">
      <c r="A26" s="186"/>
      <c r="B26" s="191"/>
      <c r="C26" s="188" t="str">
        <f>IF(ISERROR(VLOOKUP($A26,参加者名簿!$A:$D,2,FALSE))=TRUE,"",VLOOKUP($A26,参加者名簿!$A:$D,2,FALSE))</f>
        <v/>
      </c>
      <c r="D26" s="189"/>
      <c r="E26" s="186"/>
      <c r="F26" s="187"/>
      <c r="G26" s="188" t="str">
        <f>IF(ISERROR(VLOOKUP($E26,参加者名簿!$A:$D,2,FALSE))=TRUE,"",VLOOKUP($E26,参加者名簿!$A:$D,2,FALSE))</f>
        <v/>
      </c>
      <c r="H26" s="190"/>
    </row>
    <row r="27" spans="1:8" ht="20.100000000000001" customHeight="1" x14ac:dyDescent="0.15">
      <c r="A27" s="186"/>
      <c r="B27" s="191"/>
      <c r="C27" s="188" t="str">
        <f>IF(ISERROR(VLOOKUP($A27,参加者名簿!$A:$D,2,FALSE))=TRUE,"",VLOOKUP($A27,参加者名簿!$A:$D,2,FALSE))</f>
        <v/>
      </c>
      <c r="D27" s="189"/>
      <c r="E27" s="186"/>
      <c r="F27" s="191"/>
      <c r="G27" s="188" t="str">
        <f>IF(ISERROR(VLOOKUP($E27,参加者名簿!$A:$D,2,FALSE))=TRUE,"",VLOOKUP($E27,参加者名簿!$A:$D,2,FALSE))</f>
        <v/>
      </c>
      <c r="H27" s="190"/>
    </row>
    <row r="28" spans="1:8" ht="20.100000000000001" customHeight="1" x14ac:dyDescent="0.15">
      <c r="A28" s="186"/>
      <c r="B28" s="191"/>
      <c r="C28" s="188" t="str">
        <f>IF(ISERROR(VLOOKUP($A28,参加者名簿!$A:$D,2,FALSE))=TRUE,"",VLOOKUP($A28,参加者名簿!$A:$D,2,FALSE))</f>
        <v/>
      </c>
      <c r="D28" s="189"/>
      <c r="E28" s="186"/>
      <c r="F28" s="191"/>
      <c r="G28" s="188" t="str">
        <f>IF(ISERROR(VLOOKUP($E28,参加者名簿!$A:$D,2,FALSE))=TRUE,"",VLOOKUP($E28,参加者名簿!$A:$D,2,FALSE))</f>
        <v/>
      </c>
      <c r="H28" s="190"/>
    </row>
    <row r="29" spans="1:8" ht="20.100000000000001" customHeight="1" x14ac:dyDescent="0.15">
      <c r="A29" s="186"/>
      <c r="B29" s="191"/>
      <c r="C29" s="188" t="str">
        <f>IF(ISERROR(VLOOKUP($A29,参加者名簿!$A:$D,2,FALSE))=TRUE,"",VLOOKUP($A29,参加者名簿!$A:$D,2,FALSE))</f>
        <v/>
      </c>
      <c r="D29" s="189"/>
      <c r="E29" s="186"/>
      <c r="F29" s="191"/>
      <c r="G29" s="188" t="str">
        <f>IF(ISERROR(VLOOKUP($E29,参加者名簿!$A:$D,2,FALSE))=TRUE,"",VLOOKUP($E29,参加者名簿!$A:$D,2,FALSE))</f>
        <v/>
      </c>
      <c r="H29" s="190"/>
    </row>
    <row r="30" spans="1:8" ht="20.100000000000001" customHeight="1" x14ac:dyDescent="0.15">
      <c r="A30" s="186"/>
      <c r="B30" s="191"/>
      <c r="C30" s="188" t="str">
        <f>IF(ISERROR(VLOOKUP($A30,参加者名簿!$A:$D,2,FALSE))=TRUE,"",VLOOKUP($A30,参加者名簿!$A:$D,2,FALSE))</f>
        <v/>
      </c>
      <c r="D30" s="189"/>
      <c r="E30" s="186"/>
      <c r="F30" s="191"/>
      <c r="G30" s="188" t="str">
        <f>IF(ISERROR(VLOOKUP($E30,参加者名簿!$A:$D,2,FALSE))=TRUE,"",VLOOKUP($E30,参加者名簿!$A:$D,2,FALSE))</f>
        <v/>
      </c>
      <c r="H30" s="190"/>
    </row>
    <row r="31" spans="1:8" ht="20.100000000000001" customHeight="1" x14ac:dyDescent="0.15">
      <c r="A31" s="186"/>
      <c r="B31" s="191"/>
      <c r="C31" s="188" t="str">
        <f>IF(ISERROR(VLOOKUP($A31,参加者名簿!$A:$D,2,FALSE))=TRUE,"",VLOOKUP($A31,参加者名簿!$A:$D,2,FALSE))</f>
        <v/>
      </c>
      <c r="D31" s="189"/>
      <c r="E31" s="186"/>
      <c r="F31" s="191"/>
      <c r="G31" s="188" t="str">
        <f>IF(ISERROR(VLOOKUP($E31,参加者名簿!$A:$D,2,FALSE))=TRUE,"",VLOOKUP($E31,参加者名簿!$A:$D,2,FALSE))</f>
        <v/>
      </c>
      <c r="H31" s="190"/>
    </row>
    <row r="32" spans="1:8" ht="20.100000000000001" customHeight="1" thickBot="1" x14ac:dyDescent="0.2">
      <c r="A32" s="186"/>
      <c r="B32" s="191"/>
      <c r="C32" s="188" t="str">
        <f>IF(ISERROR(VLOOKUP($A32,参加者名簿!$A:$D,2,FALSE))=TRUE,"",VLOOKUP($A32,参加者名簿!$A:$D,2,FALSE))</f>
        <v/>
      </c>
      <c r="D32" s="189"/>
      <c r="E32" s="186"/>
      <c r="F32" s="191"/>
      <c r="G32" s="188" t="str">
        <f>IF(ISERROR(VLOOKUP($E32,参加者名簿!$A:$D,2,FALSE))=TRUE,"",VLOOKUP($E32,参加者名簿!$A:$D,2,FALSE))</f>
        <v/>
      </c>
      <c r="H32" s="190"/>
    </row>
    <row r="33" spans="1:8" ht="20.100000000000001" customHeight="1" thickBot="1" x14ac:dyDescent="0.2">
      <c r="A33" s="192" t="s">
        <v>488</v>
      </c>
      <c r="B33" s="193">
        <f>COUNTIFS(C12:C32,"農業者",D12:D32,"○")+COUNTIFS(G12:G32,"農業者",H12:H32,"○")</f>
        <v>2</v>
      </c>
      <c r="C33" s="265" t="s">
        <v>489</v>
      </c>
      <c r="D33" s="266"/>
      <c r="E33" s="193">
        <f>COUNTIFS(C12:C32,"農業者以外",D12:D32,"○")+COUNTIFS(G12:G32,"農業者以外",H12:H32,"○")</f>
        <v>1</v>
      </c>
      <c r="F33" s="245" t="s">
        <v>490</v>
      </c>
      <c r="G33" s="267">
        <f>SUMIF(D12:D32,"○",B12:B32)+SUMIF(H12:H32,"○",F12:F32)</f>
        <v>3000</v>
      </c>
      <c r="H33" s="268"/>
    </row>
    <row r="34" spans="1:8" ht="20.100000000000001" customHeight="1" x14ac:dyDescent="0.15">
      <c r="A34" s="195" t="s">
        <v>491</v>
      </c>
      <c r="B34" s="196"/>
      <c r="C34" s="196"/>
      <c r="D34" s="196"/>
      <c r="E34" s="196"/>
      <c r="F34" s="196"/>
      <c r="G34" s="196"/>
      <c r="H34" s="197"/>
    </row>
    <row r="35" spans="1:8" ht="20.100000000000001" customHeight="1" x14ac:dyDescent="0.15">
      <c r="A35" s="198"/>
      <c r="B35" s="199"/>
      <c r="C35" s="199"/>
      <c r="D35" s="199"/>
      <c r="E35" s="199"/>
      <c r="F35" s="199"/>
      <c r="G35" s="199"/>
      <c r="H35" s="200"/>
    </row>
    <row r="36" spans="1:8" ht="20.100000000000001" customHeight="1" x14ac:dyDescent="0.15">
      <c r="A36" s="198"/>
      <c r="B36" s="199"/>
      <c r="C36" s="199"/>
      <c r="D36" s="199"/>
      <c r="E36" s="199"/>
      <c r="F36" s="199"/>
      <c r="G36" s="199"/>
      <c r="H36" s="200"/>
    </row>
    <row r="37" spans="1:8" ht="20.100000000000001" customHeight="1" x14ac:dyDescent="0.15">
      <c r="A37" s="198"/>
      <c r="B37" s="199"/>
      <c r="C37" s="199"/>
      <c r="D37" s="199"/>
      <c r="E37" s="199"/>
      <c r="F37" s="199"/>
      <c r="G37" s="199"/>
      <c r="H37" s="200"/>
    </row>
    <row r="38" spans="1:8" ht="20.100000000000001" customHeight="1" x14ac:dyDescent="0.15">
      <c r="A38" s="198"/>
      <c r="B38" s="199"/>
      <c r="C38" s="199"/>
      <c r="D38" s="199"/>
      <c r="E38" s="199"/>
      <c r="F38" s="199"/>
      <c r="G38" s="199"/>
      <c r="H38" s="200"/>
    </row>
    <row r="39" spans="1:8" ht="20.100000000000001" customHeight="1" x14ac:dyDescent="0.15">
      <c r="A39" s="198"/>
      <c r="B39" s="199"/>
      <c r="C39" s="199"/>
      <c r="D39" s="199"/>
      <c r="E39" s="199"/>
      <c r="F39" s="199"/>
      <c r="G39" s="199"/>
      <c r="H39" s="200"/>
    </row>
    <row r="40" spans="1:8" ht="20.100000000000001" customHeight="1" x14ac:dyDescent="0.15">
      <c r="A40" s="198"/>
      <c r="B40" s="199"/>
      <c r="C40" s="199"/>
      <c r="D40" s="199"/>
      <c r="E40" s="199"/>
      <c r="F40" s="199"/>
      <c r="G40" s="199"/>
      <c r="H40" s="200"/>
    </row>
    <row r="41" spans="1:8" ht="20.100000000000001" customHeight="1" x14ac:dyDescent="0.15">
      <c r="A41" s="198"/>
      <c r="B41" s="199"/>
      <c r="C41" s="199"/>
      <c r="D41" s="199"/>
      <c r="E41" s="199"/>
      <c r="F41" s="199"/>
      <c r="G41" s="199"/>
      <c r="H41" s="200"/>
    </row>
    <row r="42" spans="1:8" ht="20.100000000000001" customHeight="1" thickBot="1" x14ac:dyDescent="0.2">
      <c r="A42" s="201"/>
      <c r="B42" s="202"/>
      <c r="C42" s="202"/>
      <c r="D42" s="202"/>
      <c r="E42" s="202"/>
      <c r="F42" s="202"/>
      <c r="G42" s="202"/>
      <c r="H42" s="203"/>
    </row>
    <row r="43" spans="1:8" ht="20.100000000000001" customHeight="1" thickBot="1" x14ac:dyDescent="0.2">
      <c r="A43" s="204" t="s">
        <v>492</v>
      </c>
      <c r="B43" s="205" t="s">
        <v>493</v>
      </c>
      <c r="C43" s="205" t="s">
        <v>494</v>
      </c>
      <c r="D43" s="206"/>
    </row>
  </sheetData>
  <mergeCells count="25">
    <mergeCell ref="C4:D4"/>
    <mergeCell ref="G4:H4"/>
    <mergeCell ref="C1:F1"/>
    <mergeCell ref="B2:D2"/>
    <mergeCell ref="F2:H2"/>
    <mergeCell ref="C3:D3"/>
    <mergeCell ref="G3:H3"/>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A10:H10"/>
    <mergeCell ref="C33:D33"/>
    <mergeCell ref="G33:H33"/>
  </mergeCells>
  <phoneticPr fontId="3"/>
  <dataValidations count="1">
    <dataValidation type="list" allowBlank="1" showInputMessage="1" showErrorMessage="1" sqref="H12:H32 D12:D32">
      <formula1>"○,×"</formula1>
    </dataValidation>
  </dataValidations>
  <printOptions horizontalCentered="1"/>
  <pageMargins left="0.51181102362204722" right="0.19685039370078741" top="0.35433070866141736" bottom="0.23622047244094491" header="0.11811023622047245" footer="0.11811023622047245"/>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参加者名簿!$A$3:$A$101</xm:f>
          </x14:formula1>
          <xm:sqref>A12:A32 E12:E32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A102"/>
  <sheetViews>
    <sheetView view="pageBreakPreview" zoomScale="136" zoomScaleNormal="100" zoomScaleSheetLayoutView="136" workbookViewId="0">
      <selection activeCell="A3" sqref="A3"/>
    </sheetView>
  </sheetViews>
  <sheetFormatPr defaultRowHeight="13.5" x14ac:dyDescent="0.15"/>
  <cols>
    <col min="1" max="1" width="16.75" style="33" customWidth="1"/>
    <col min="2" max="2" width="11" style="33" bestFit="1" customWidth="1"/>
    <col min="3" max="3" width="9" style="33"/>
    <col min="4" max="4" width="9" style="177" bestFit="1" customWidth="1"/>
    <col min="5" max="5" width="9" style="177"/>
    <col min="6" max="16384" width="9" style="33"/>
  </cols>
  <sheetData>
    <row r="1" spans="1:27" ht="14.25" thickBot="1" x14ac:dyDescent="0.2">
      <c r="E1" s="177">
        <v>1</v>
      </c>
      <c r="F1" s="33">
        <v>2</v>
      </c>
      <c r="G1" s="177">
        <v>3</v>
      </c>
      <c r="H1" s="33">
        <v>4</v>
      </c>
      <c r="I1" s="177">
        <v>5</v>
      </c>
      <c r="J1" s="33">
        <v>6</v>
      </c>
      <c r="K1" s="177">
        <v>7</v>
      </c>
      <c r="L1" s="33">
        <v>8</v>
      </c>
      <c r="M1" s="177">
        <v>9</v>
      </c>
      <c r="N1" s="33">
        <v>10</v>
      </c>
      <c r="O1" s="177">
        <v>11</v>
      </c>
      <c r="P1" s="33">
        <v>12</v>
      </c>
      <c r="Q1" s="177">
        <v>13</v>
      </c>
      <c r="R1" s="33">
        <v>14</v>
      </c>
      <c r="S1" s="177">
        <v>15</v>
      </c>
      <c r="T1" s="33">
        <v>16</v>
      </c>
      <c r="U1" s="177">
        <v>17</v>
      </c>
      <c r="V1" s="33">
        <v>18</v>
      </c>
      <c r="W1" s="177">
        <v>19</v>
      </c>
      <c r="X1" s="33">
        <v>20</v>
      </c>
      <c r="Y1" s="177">
        <v>21</v>
      </c>
      <c r="Z1" s="33">
        <v>22</v>
      </c>
      <c r="AA1" s="177">
        <v>23</v>
      </c>
    </row>
    <row r="2" spans="1:27" ht="15" thickTop="1" thickBot="1" x14ac:dyDescent="0.2">
      <c r="A2" s="159" t="s">
        <v>473</v>
      </c>
      <c r="B2" s="160" t="s">
        <v>474</v>
      </c>
      <c r="C2" s="161" t="s">
        <v>475</v>
      </c>
      <c r="D2" s="162" t="s">
        <v>503</v>
      </c>
      <c r="E2" s="239">
        <f>IF(VLOOKUP(参加者名簿!E1,作業日報!$I:$J,2,FALSE)=0,"",VLOOKUP(参加者名簿!E1,作業日報!$I:$J,2,FALSE))</f>
        <v>44287</v>
      </c>
      <c r="F2" s="232">
        <f>IF(VLOOKUP(参加者名簿!F1,作業日報!$I:$J,2,FALSE)=0,"",VLOOKUP(参加者名簿!F1,作業日報!$I:$J,2,FALSE))</f>
        <v>44292</v>
      </c>
      <c r="G2" s="232">
        <f>IF(VLOOKUP(参加者名簿!G1,作業日報!$I:$J,2,FALSE)=0,"",VLOOKUP(参加者名簿!G1,作業日報!$I:$J,2,FALSE))</f>
        <v>44317</v>
      </c>
      <c r="H2" s="232" t="str">
        <f>IF(VLOOKUP(参加者名簿!H1,作業日報!$I:$J,2,FALSE)=0,"",VLOOKUP(参加者名簿!H1,作業日報!$I:$J,2,FALSE))</f>
        <v/>
      </c>
      <c r="I2" s="232" t="str">
        <f>IF(VLOOKUP(参加者名簿!I1,作業日報!$I:$J,2,FALSE)=0,"",VLOOKUP(参加者名簿!I1,作業日報!$I:$J,2,FALSE))</f>
        <v/>
      </c>
      <c r="J2" s="232" t="str">
        <f>IF(VLOOKUP(参加者名簿!J1,作業日報!$I:$J,2,FALSE)=0,"",VLOOKUP(参加者名簿!J1,作業日報!$I:$J,2,FALSE))</f>
        <v/>
      </c>
      <c r="K2" s="232" t="str">
        <f>IF(VLOOKUP(参加者名簿!K1,作業日報!$I:$J,2,FALSE)=0,"",VLOOKUP(参加者名簿!K1,作業日報!$I:$J,2,FALSE))</f>
        <v/>
      </c>
      <c r="L2" s="232" t="str">
        <f>IF(VLOOKUP(参加者名簿!L1,作業日報!$I:$J,2,FALSE)=0,"",VLOOKUP(参加者名簿!L1,作業日報!$I:$J,2,FALSE))</f>
        <v/>
      </c>
      <c r="M2" s="232" t="str">
        <f>IF(VLOOKUP(参加者名簿!M1,作業日報!$I:$J,2,FALSE)=0,"",VLOOKUP(参加者名簿!M1,作業日報!$I:$J,2,FALSE))</f>
        <v/>
      </c>
      <c r="N2" s="232" t="str">
        <f>IF(VLOOKUP(参加者名簿!N1,作業日報!$I:$J,2,FALSE)=0,"",VLOOKUP(参加者名簿!N1,作業日報!$I:$J,2,FALSE))</f>
        <v/>
      </c>
      <c r="O2" s="232" t="str">
        <f>IF(VLOOKUP(参加者名簿!O1,作業日報!$I:$J,2,FALSE)=0,"",VLOOKUP(参加者名簿!O1,作業日報!$I:$J,2,FALSE))</f>
        <v/>
      </c>
      <c r="P2" s="232" t="str">
        <f>IF(VLOOKUP(参加者名簿!P1,作業日報!$I:$J,2,FALSE)=0,"",VLOOKUP(参加者名簿!P1,作業日報!$I:$J,2,FALSE))</f>
        <v/>
      </c>
      <c r="Q2" s="232" t="str">
        <f>IF(VLOOKUP(参加者名簿!Q1,作業日報!$I:$J,2,FALSE)=0,"",VLOOKUP(参加者名簿!Q1,作業日報!$I:$J,2,FALSE))</f>
        <v/>
      </c>
      <c r="R2" s="232" t="str">
        <f>IF(VLOOKUP(参加者名簿!R1,作業日報!$I:$J,2,FALSE)=0,"",VLOOKUP(参加者名簿!R1,作業日報!$I:$J,2,FALSE))</f>
        <v/>
      </c>
      <c r="S2" s="232" t="str">
        <f>IF(VLOOKUP(参加者名簿!S1,作業日報!$I:$J,2,FALSE)=0,"",VLOOKUP(参加者名簿!S1,作業日報!$I:$J,2,FALSE))</f>
        <v/>
      </c>
      <c r="T2" s="232" t="str">
        <f>IF(VLOOKUP(参加者名簿!T1,作業日報!$I:$J,2,FALSE)=0,"",VLOOKUP(参加者名簿!T1,作業日報!$I:$J,2,FALSE))</f>
        <v/>
      </c>
      <c r="U2" s="232" t="str">
        <f>IF(VLOOKUP(参加者名簿!U1,作業日報!$I:$J,2,FALSE)=0,"",VLOOKUP(参加者名簿!U1,作業日報!$I:$J,2,FALSE))</f>
        <v/>
      </c>
      <c r="V2" s="232" t="str">
        <f>IF(VLOOKUP(参加者名簿!V1,作業日報!$I:$J,2,FALSE)=0,"",VLOOKUP(参加者名簿!V1,作業日報!$I:$J,2,FALSE))</f>
        <v/>
      </c>
      <c r="W2" s="232" t="str">
        <f>IF(VLOOKUP(参加者名簿!W1,作業日報!$I:$J,2,FALSE)=0,"",VLOOKUP(参加者名簿!W1,作業日報!$I:$J,2,FALSE))</f>
        <v/>
      </c>
      <c r="X2" s="232" t="str">
        <f>IF(VLOOKUP(参加者名簿!X1,作業日報!$I:$J,2,FALSE)=0,"",VLOOKUP(参加者名簿!X1,作業日報!$I:$J,2,FALSE))</f>
        <v/>
      </c>
      <c r="Y2" s="232" t="str">
        <f>IF(VLOOKUP(参加者名簿!Y1,作業日報!$I:$J,2,FALSE)=0,"",VLOOKUP(参加者名簿!Y1,作業日報!$I:$J,2,FALSE))</f>
        <v/>
      </c>
      <c r="Z2" s="232" t="str">
        <f>IF(VLOOKUP(参加者名簿!Z1,作業日報!$I:$J,2,FALSE)=0,"",VLOOKUP(参加者名簿!Z1,作業日報!$I:$J,2,FALSE))</f>
        <v/>
      </c>
      <c r="AA2" s="233" t="str">
        <f>IF(VLOOKUP(参加者名簿!AA1,作業日報!$I:$J,2,FALSE)=0,"",VLOOKUP(参加者名簿!AA1,作業日報!$I:$J,2,FALSE))</f>
        <v/>
      </c>
    </row>
    <row r="3" spans="1:27" ht="14.25" thickTop="1" x14ac:dyDescent="0.15">
      <c r="A3" s="163" t="s">
        <v>508</v>
      </c>
      <c r="B3" s="164" t="s">
        <v>476</v>
      </c>
      <c r="C3" s="165"/>
      <c r="D3" s="166">
        <f>SUMIFS(作業日報!B:B,作業日報!A:A,A3,作業日報!D:D,"○")+SUMIFS(作業日報!F:F,作業日報!E:E,A3,作業日報!H:H,"○")</f>
        <v>2000</v>
      </c>
      <c r="E3" s="240">
        <f>SUMIFS(作業日報!$B$12:$B$32,作業日報!$A$12:$A$32,$A3,作業日報!$D$12:$D$32,"○")+SUMIFS(作業日報!$F$12:$F$32,作業日報!$E$12:$E$32,$A3,作業日報!$H$12:$H$32,"○")</f>
        <v>2000</v>
      </c>
      <c r="F3" s="167">
        <f>SUMIFS(作業日報!$B$55:$B$75,作業日報!$A$55:$A$75,$A3,作業日報!$D$55:$D$75,"○")+SUMIFS(作業日報!$F$55:$F$75,作業日報!$E$55:$E$75,$A3,作業日報!$H$55:$H$75,"○")</f>
        <v>0</v>
      </c>
      <c r="G3" s="167">
        <f>SUMIFS(作業日報!$B$98:$B$118,作業日報!$A$98:$A$118,$A3,作業日報!$D$98:$D$118,"○")+SUMIFS(作業日報!$F$98:$F$118,作業日報!$E$98:$E$118,$A3,作業日報!$H$98:$H$118,"○")</f>
        <v>0</v>
      </c>
      <c r="H3" s="167">
        <f>SUMIFS(作業日報!$B$141:$B$161,作業日報!$A$141:$A$161,$A3,作業日報!$D$141:$D$161,"○")+SUMIFS(作業日報!$F$141:$F$161,作業日報!$E$141:$E$161,$A3,作業日報!$H$141:$H$161,"○")</f>
        <v>0</v>
      </c>
      <c r="I3" s="167">
        <f>SUMIFS(作業日報!$B$184:$B$204,作業日報!$A$184:$A$204,$A3,作業日報!$D$184:$D$204,"○")+SUMIFS(作業日報!$F$184:$F$204,作業日報!$E$184:$E$204,$A3,作業日報!$H$184:$H$204,"○")</f>
        <v>0</v>
      </c>
      <c r="J3" s="167">
        <f>SUMIFS(作業日報!$B$227:$B$247,作業日報!$A$227:$A$247,$A3,作業日報!$D$227:$D$247,"○")+SUMIFS(作業日報!$F$227:$F$247,作業日報!$E$227:$E$247,$A3,作業日報!$H$227:$H$247,"○")</f>
        <v>0</v>
      </c>
      <c r="K3" s="167">
        <f>SUMIFS(作業日報!$B$270:$B$290,作業日報!$A$270:$A$290,$A3,作業日報!$D$270:$D$290,"○")+SUMIFS(作業日報!$F$270:$F$290,作業日報!$E$270:$E$290,$A3,作業日報!$H$270:$H$290,"○")</f>
        <v>0</v>
      </c>
      <c r="L3" s="167">
        <f>SUMIFS(作業日報!$B$313:$B$333,作業日報!$A$313:$A$333,$A3,作業日報!$D$313:$D$333,"○")+SUMIFS(作業日報!$F$313:$F$333,作業日報!$E$313:$E$333,$A3,作業日報!$H$313:$H$333,"○")</f>
        <v>0</v>
      </c>
      <c r="M3" s="167">
        <f>SUMIFS(作業日報!$B$356:$B$376,作業日報!$A$356:$A$376,$A3,作業日報!$D$356:$D$376,"○")+SUMIFS(作業日報!$F$356:$F$376,作業日報!$E$356:$E$376,$A3,作業日報!$H$356:$H$376,"○")</f>
        <v>0</v>
      </c>
      <c r="N3" s="167">
        <f>SUMIFS(作業日報!$B$399:$B$419,作業日報!$A$399:$A$419,$A3,作業日報!$D$399:$D$419,"○")+SUMIFS(作業日報!$F$399:$F$419,作業日報!$E$399:$E$419,$A3,作業日報!$H$399:$H$419,"○")</f>
        <v>0</v>
      </c>
      <c r="O3" s="167">
        <f>SUMIFS(作業日報!$B$442:$B$462,作業日報!$A$442:$A$462,$A3,作業日報!$D$442:$D$462,"○")+SUMIFS(作業日報!$F$442:$F$462,作業日報!$E$442:$E$462,$A3,作業日報!$H$442:$H$462,"○")</f>
        <v>0</v>
      </c>
      <c r="P3" s="167">
        <f>SUMIFS(作業日報!$B$485:$B$505,作業日報!$A$485:$A$505,$A3,作業日報!$D$485:$D$505,"○")+SUMIFS(作業日報!$F$485:$F$505,作業日報!$E$485:$E$505,$A3,作業日報!$H$485:$H$505,"○")</f>
        <v>0</v>
      </c>
      <c r="Q3" s="167">
        <f>SUMIFS(作業日報!$B$528:$B$548,作業日報!$A$528:$A$548,$A3,作業日報!$D$528:$D$548,"○")+SUMIFS(作業日報!$F$528:$F$548,作業日報!$E$528:$E$548,$A3,作業日報!$H$528:$H$548,"○")</f>
        <v>0</v>
      </c>
      <c r="R3" s="167">
        <f>SUMIFS(作業日報!$B$571:$B$591,作業日報!$A$571:$A$591,$A3,作業日報!$D$571:$D$591,"○")+SUMIFS(作業日報!$F$571:$F$591,作業日報!$E$571:$E$591,$A3,作業日報!$H$571:$H$591,"○")</f>
        <v>0</v>
      </c>
      <c r="S3" s="229">
        <f>SUMIFS(作業日報!$B$614:$B$634,作業日報!$A$614:$A$634,$A3,作業日報!$D$614:$D$634,"○")+SUMIFS(作業日報!$F$614:$F$634,作業日報!$E$614:$E$634,$A3,作業日報!$H$614:$H$634,"○")</f>
        <v>0</v>
      </c>
      <c r="T3" s="236">
        <f>SUMIFS(作業日報!$B$657:$B$677,作業日報!$A$657:$A$677,$A3,作業日報!$D$657:$D$677,"○")+SUMIFS(作業日報!$F$657:$F$677,作業日報!$E$657:$E$677,$A3,作業日報!$H$657:$H$677,"○")</f>
        <v>0</v>
      </c>
      <c r="U3" s="234">
        <f>SUMIFS(作業日報!$B$700:$B$720,作業日報!$A$700:$A$720,$A3,作業日報!$D$700:$D$720,"○")+SUMIFS(作業日報!$F$700:$F$720,作業日報!$E$700:$E$720,$A3,作業日報!$H$700:$H$720,"○")</f>
        <v>0</v>
      </c>
      <c r="V3" s="234">
        <f>SUMIFS(作業日報!$B$743:$B$763,作業日報!$A$743:$A$763,$A3,作業日報!$D$743:$D$763,"○")+SUMIFS(作業日報!$F$743:$F$763,作業日報!$E$743:$E$763,$A3,作業日報!$H$743:$H$763,"○")</f>
        <v>0</v>
      </c>
      <c r="W3" s="234">
        <f>SUMIFS(作業日報!$B$786:$B$806,作業日報!$A$786:$A$806,$A3,作業日報!$D$786:$D$806,"○")+SUMIFS(作業日報!$F$786:$F$806,作業日報!$E$786:$E$806,$A3,作業日報!$H$786:$H$806,"○")</f>
        <v>0</v>
      </c>
      <c r="X3" s="234">
        <f>SUMIFS(作業日報!$B$829:$B$849,作業日報!$A$829:$A$849,$A3,作業日報!$D$829:$D$849,"○")+SUMIFS(作業日報!$F$829:$F$849,作業日報!$E$829:$E$849,$A3,作業日報!$H$829:$H$849,"○")</f>
        <v>0</v>
      </c>
      <c r="Y3" s="234">
        <f>SUMIFS(作業日報!$B$872:$B$892,作業日報!$A$872:$A$892,$A3,作業日報!$D$872:$D$892,"○")+SUMIFS(作業日報!$F$872:$F$892,作業日報!$E$872:$E$892,$A3,作業日報!$H$872:$H$892,"○")</f>
        <v>0</v>
      </c>
      <c r="Z3" s="234">
        <f>SUMIFS(作業日報!$B$915:$B$935,作業日報!$A$915:$A$935,$A3,作業日報!$D$915:$D$935,"○")+SUMIFS(作業日報!$F$915:$F$935,作業日報!$E$915:$E$935,$A3,作業日報!$H$915:$H$935,"○")</f>
        <v>0</v>
      </c>
      <c r="AA3" s="235">
        <f>SUMIFS(作業日報!$B$958:$B$978,作業日報!$A$958:$A$978,$A3,作業日報!$D$958:$D$978,"○")+SUMIFS(作業日報!$F$958:$F$978,作業日報!$E$958:$E$978,$A3,作業日報!$H$958:$H$978,"○")</f>
        <v>0</v>
      </c>
    </row>
    <row r="4" spans="1:27" x14ac:dyDescent="0.15">
      <c r="A4" s="168" t="s">
        <v>509</v>
      </c>
      <c r="B4" s="169" t="s">
        <v>476</v>
      </c>
      <c r="C4" s="170"/>
      <c r="D4" s="171">
        <f>SUMIFS(作業日報!B:B,作業日報!A:A,A4,作業日報!D:D,"○")+SUMIFS(作業日報!F:F,作業日報!E:E,A4,作業日報!H:H,"○")</f>
        <v>5000</v>
      </c>
      <c r="E4" s="240">
        <f>SUMIFS(作業日報!$B$12:$B$32,作業日報!$A$12:$A$32,$A4,作業日報!$D$12:$D$32,"○")+SUMIFS(作業日報!$F$12:$F$32,作業日報!$E$12:$E$32,$A4,作業日報!$H$12:$H$32,"○")</f>
        <v>2000</v>
      </c>
      <c r="F4" s="167">
        <f>SUMIFS(作業日報!$B$55:$B$75,作業日報!$A$55:$A$75,$A4,作業日報!$D$55:$D$75,"○")+SUMIFS(作業日報!$F$55:$F$75,作業日報!$E$55:$E$75,$A4,作業日報!$H$55:$H$75,"○")</f>
        <v>3000</v>
      </c>
      <c r="G4" s="167">
        <f>SUMIFS(作業日報!$B$98:$B$118,作業日報!$A$98:$A$118,$A4,作業日報!$D$98:$D$118,"○")+SUMIFS(作業日報!$F$98:$F$118,作業日報!$E$98:$E$118,$A4,作業日報!$H$98:$H$118,"○")</f>
        <v>0</v>
      </c>
      <c r="H4" s="167">
        <f>SUMIFS(作業日報!$B$141:$B$161,作業日報!$A$141:$A$161,$A4,作業日報!$D$141:$D$161,"○")+SUMIFS(作業日報!$F$141:$F$161,作業日報!$E$141:$E$161,$A4,作業日報!$H$141:$H$161,"○")</f>
        <v>0</v>
      </c>
      <c r="I4" s="167">
        <f>SUMIFS(作業日報!$B$184:$B$204,作業日報!$A$184:$A$204,$A4,作業日報!$D$184:$D$204,"○")+SUMIFS(作業日報!$F$184:$F$204,作業日報!$E$184:$E$204,$A4,作業日報!$H$184:$H$204,"○")</f>
        <v>0</v>
      </c>
      <c r="J4" s="167">
        <f>SUMIFS(作業日報!$B$227:$B$247,作業日報!$A$227:$A$247,$A4,作業日報!$D$227:$D$247,"○")+SUMIFS(作業日報!$F$227:$F$247,作業日報!$E$227:$E$247,$A4,作業日報!$H$227:$H$247,"○")</f>
        <v>0</v>
      </c>
      <c r="K4" s="167">
        <f>SUMIFS(作業日報!$B$270:$B$290,作業日報!$A$270:$A$290,$A4,作業日報!$D$270:$D$290,"○")+SUMIFS(作業日報!$F$270:$F$290,作業日報!$E$270:$E$290,$A4,作業日報!$H$270:$H$290,"○")</f>
        <v>0</v>
      </c>
      <c r="L4" s="167">
        <f>SUMIFS(作業日報!$B$313:$B$333,作業日報!$A$313:$A$333,$A4,作業日報!$D$313:$D$333,"○")+SUMIFS(作業日報!$F$313:$F$333,作業日報!$E$313:$E$333,$A4,作業日報!$H$313:$H$333,"○")</f>
        <v>0</v>
      </c>
      <c r="M4" s="167">
        <f>SUMIFS(作業日報!$B$356:$B$376,作業日報!$A$356:$A$376,$A4,作業日報!$D$356:$D$376,"○")+SUMIFS(作業日報!$F$356:$F$376,作業日報!$E$356:$E$376,$A4,作業日報!$H$356:$H$376,"○")</f>
        <v>0</v>
      </c>
      <c r="N4" s="167">
        <f>SUMIFS(作業日報!$B$399:$B$419,作業日報!$A$399:$A$419,$A4,作業日報!$D$399:$D$419,"○")+SUMIFS(作業日報!$F$399:$F$419,作業日報!$E$399:$E$419,$A4,作業日報!$H$399:$H$419,"○")</f>
        <v>0</v>
      </c>
      <c r="O4" s="167">
        <f>SUMIFS(作業日報!$B$442:$B$462,作業日報!$A$442:$A$462,$A4,作業日報!$D$442:$D$462,"○")+SUMIFS(作業日報!$F$442:$F$462,作業日報!$E$442:$E$462,$A4,作業日報!$H$442:$H$462,"○")</f>
        <v>0</v>
      </c>
      <c r="P4" s="167">
        <f>SUMIFS(作業日報!$B$485:$B$505,作業日報!$A$485:$A$505,$A4,作業日報!$D$485:$D$505,"○")+SUMIFS(作業日報!$F$485:$F$505,作業日報!$E$485:$E$505,$A4,作業日報!$H$485:$H$505,"○")</f>
        <v>0</v>
      </c>
      <c r="Q4" s="167">
        <f>SUMIFS(作業日報!$B$528:$B$548,作業日報!$A$528:$A$548,$A4,作業日報!$D$528:$D$548,"○")+SUMIFS(作業日報!$F$528:$F$548,作業日報!$E$528:$E$548,$A4,作業日報!$H$528:$H$548,"○")</f>
        <v>0</v>
      </c>
      <c r="R4" s="167">
        <f>SUMIFS(作業日報!$B$571:$B$591,作業日報!$A$571:$A$591,$A4,作業日報!$D$571:$D$591,"○")+SUMIFS(作業日報!$F$571:$F$591,作業日報!$E$571:$E$591,$A4,作業日報!$H$571:$H$591,"○")</f>
        <v>0</v>
      </c>
      <c r="S4" s="230">
        <f>SUMIFS(作業日報!$B$614:$B$634,作業日報!$A$614:$A$634,$A4,作業日報!$D$614:$D$634,"○")+SUMIFS(作業日報!$F$614:$F$634,作業日報!$E$614:$E$634,$A4,作業日報!$H$614:$H$634,"○")</f>
        <v>0</v>
      </c>
      <c r="T4" s="237">
        <f>SUMIFS(作業日報!$B$657:$B$677,作業日報!$A$657:$A$677,$A4,作業日報!$D$657:$D$677,"○")+SUMIFS(作業日報!$F$657:$F$677,作業日報!$E$657:$E$677,$A4,作業日報!$H$657:$H$677,"○")</f>
        <v>0</v>
      </c>
      <c r="U4" s="238">
        <f>SUMIFS(作業日報!$B$700:$B$720,作業日報!$A$700:$A$720,$A4,作業日報!$D$700:$D$720,"○")+SUMIFS(作業日報!$F$700:$F$720,作業日報!$E$700:$E$720,$A4,作業日報!$H$700:$H$720,"○")</f>
        <v>0</v>
      </c>
      <c r="V4" s="238">
        <f>SUMIFS(作業日報!$B$743:$B$763,作業日報!$A$743:$A$763,$A4,作業日報!$D$743:$D$763,"○")+SUMIFS(作業日報!$F$743:$F$763,作業日報!$E$743:$E$763,$A4,作業日報!$H$743:$H$763,"○")</f>
        <v>0</v>
      </c>
      <c r="W4" s="238">
        <f>SUMIFS(作業日報!$B$786:$B$806,作業日報!$A$786:$A$806,$A4,作業日報!$D$786:$D$806,"○")+SUMIFS(作業日報!$F$786:$F$806,作業日報!$E$786:$E$806,$A4,作業日報!$H$786:$H$806,"○")</f>
        <v>0</v>
      </c>
      <c r="X4" s="238">
        <f>SUMIFS(作業日報!$B$829:$B$849,作業日報!$A$829:$A$849,$A4,作業日報!$D$829:$D$849,"○")+SUMIFS(作業日報!$F$829:$F$849,作業日報!$E$829:$E$849,$A4,作業日報!$H$829:$H$849,"○")</f>
        <v>0</v>
      </c>
      <c r="Y4" s="238">
        <f>SUMIFS(作業日報!$B$872:$B$892,作業日報!$A$872:$A$892,$A4,作業日報!$D$872:$D$892,"○")+SUMIFS(作業日報!$F$872:$F$892,作業日報!$E$872:$E$892,$A4,作業日報!$H$872:$H$892,"○")</f>
        <v>0</v>
      </c>
      <c r="Z4" s="238">
        <f>SUMIFS(作業日報!$B$915:$B$935,作業日報!$A$915:$A$935,$A4,作業日報!$D$915:$D$935,"○")+SUMIFS(作業日報!$F$915:$F$935,作業日報!$E$915:$E$935,$A4,作業日報!$H$915:$H$935,"○")</f>
        <v>0</v>
      </c>
      <c r="AA4" s="230">
        <f>SUMIFS(作業日報!$B$958:$B$978,作業日報!$A$958:$A$978,$A4,作業日報!$D$958:$D$978,"○")+SUMIFS(作業日報!$F$958:$F$978,作業日報!$E$958:$E$978,$A4,作業日報!$H$958:$H$978,"○")</f>
        <v>0</v>
      </c>
    </row>
    <row r="5" spans="1:27" x14ac:dyDescent="0.15">
      <c r="A5" s="163" t="s">
        <v>510</v>
      </c>
      <c r="B5" s="169" t="s">
        <v>477</v>
      </c>
      <c r="C5" s="170"/>
      <c r="D5" s="171">
        <f>SUMIFS(作業日報!B:B,作業日報!A:A,A5,作業日報!D:D,"○")+SUMIFS(作業日報!F:F,作業日報!E:E,A5,作業日報!H:H,"○")</f>
        <v>4000</v>
      </c>
      <c r="E5" s="240">
        <f>SUMIFS(作業日報!$B$12:$B$32,作業日報!$A$12:$A$32,$A5,作業日報!$D$12:$D$32,"○")+SUMIFS(作業日報!$F$12:$F$32,作業日報!$E$12:$E$32,$A5,作業日報!$H$12:$H$32,"○")</f>
        <v>2000</v>
      </c>
      <c r="F5" s="167">
        <f>SUMIFS(作業日報!$B$55:$B$75,作業日報!$A$55:$A$75,$A5,作業日報!$D$55:$D$75,"○")+SUMIFS(作業日報!$F$55:$F$75,作業日報!$E$55:$E$75,$A5,作業日報!$H$55:$H$75,"○")</f>
        <v>0</v>
      </c>
      <c r="G5" s="167">
        <f>SUMIFS(作業日報!$B$98:$B$118,作業日報!$A$98:$A$118,$A5,作業日報!$D$98:$D$118,"○")+SUMIFS(作業日報!$F$98:$F$118,作業日報!$E$98:$E$118,$A5,作業日報!$H$98:$H$118,"○")</f>
        <v>2000</v>
      </c>
      <c r="H5" s="167">
        <f>SUMIFS(作業日報!$B$141:$B$161,作業日報!$A$141:$A$161,$A5,作業日報!$D$141:$D$161,"○")+SUMIFS(作業日報!$F$141:$F$161,作業日報!$E$141:$E$161,$A5,作業日報!$H$141:$H$161,"○")</f>
        <v>0</v>
      </c>
      <c r="I5" s="167">
        <f>SUMIFS(作業日報!$B$184:$B$204,作業日報!$A$184:$A$204,$A5,作業日報!$D$184:$D$204,"○")+SUMIFS(作業日報!$F$184:$F$204,作業日報!$E$184:$E$204,$A5,作業日報!$H$184:$H$204,"○")</f>
        <v>0</v>
      </c>
      <c r="J5" s="167">
        <f>SUMIFS(作業日報!$B$227:$B$247,作業日報!$A$227:$A$247,$A5,作業日報!$D$227:$D$247,"○")+SUMIFS(作業日報!$F$227:$F$247,作業日報!$E$227:$E$247,$A5,作業日報!$H$227:$H$247,"○")</f>
        <v>0</v>
      </c>
      <c r="K5" s="167">
        <f>SUMIFS(作業日報!$B$270:$B$290,作業日報!$A$270:$A$290,$A5,作業日報!$D$270:$D$290,"○")+SUMIFS(作業日報!$F$270:$F$290,作業日報!$E$270:$E$290,$A5,作業日報!$H$270:$H$290,"○")</f>
        <v>0</v>
      </c>
      <c r="L5" s="167">
        <f>SUMIFS(作業日報!$B$313:$B$333,作業日報!$A$313:$A$333,$A5,作業日報!$D$313:$D$333,"○")+SUMIFS(作業日報!$F$313:$F$333,作業日報!$E$313:$E$333,$A5,作業日報!$H$313:$H$333,"○")</f>
        <v>0</v>
      </c>
      <c r="M5" s="167">
        <f>SUMIFS(作業日報!$B$356:$B$376,作業日報!$A$356:$A$376,$A5,作業日報!$D$356:$D$376,"○")+SUMIFS(作業日報!$F$356:$F$376,作業日報!$E$356:$E$376,$A5,作業日報!$H$356:$H$376,"○")</f>
        <v>0</v>
      </c>
      <c r="N5" s="167">
        <f>SUMIFS(作業日報!$B$399:$B$419,作業日報!$A$399:$A$419,$A5,作業日報!$D$399:$D$419,"○")+SUMIFS(作業日報!$F$399:$F$419,作業日報!$E$399:$E$419,$A5,作業日報!$H$399:$H$419,"○")</f>
        <v>0</v>
      </c>
      <c r="O5" s="167">
        <f>SUMIFS(作業日報!$B$442:$B$462,作業日報!$A$442:$A$462,$A5,作業日報!$D$442:$D$462,"○")+SUMIFS(作業日報!$F$442:$F$462,作業日報!$E$442:$E$462,$A5,作業日報!$H$442:$H$462,"○")</f>
        <v>0</v>
      </c>
      <c r="P5" s="167">
        <f>SUMIFS(作業日報!$B$485:$B$505,作業日報!$A$485:$A$505,$A5,作業日報!$D$485:$D$505,"○")+SUMIFS(作業日報!$F$485:$F$505,作業日報!$E$485:$E$505,$A5,作業日報!$H$485:$H$505,"○")</f>
        <v>0</v>
      </c>
      <c r="Q5" s="167">
        <f>SUMIFS(作業日報!$B$528:$B$548,作業日報!$A$528:$A$548,$A5,作業日報!$D$528:$D$548,"○")+SUMIFS(作業日報!$F$528:$F$548,作業日報!$E$528:$E$548,$A5,作業日報!$H$528:$H$548,"○")</f>
        <v>0</v>
      </c>
      <c r="R5" s="167">
        <f>SUMIFS(作業日報!$B$571:$B$591,作業日報!$A$571:$A$591,$A5,作業日報!$D$571:$D$591,"○")+SUMIFS(作業日報!$F$571:$F$591,作業日報!$E$571:$E$591,$A5,作業日報!$H$571:$H$591,"○")</f>
        <v>0</v>
      </c>
      <c r="S5" s="230">
        <f>SUMIFS(作業日報!$B$614:$B$634,作業日報!$A$614:$A$634,$A5,作業日報!$D$614:$D$634,"○")+SUMIFS(作業日報!$F$614:$F$634,作業日報!$E$614:$E$634,$A5,作業日報!$H$614:$H$634,"○")</f>
        <v>0</v>
      </c>
      <c r="T5" s="237">
        <f>SUMIFS(作業日報!$B$657:$B$677,作業日報!$A$657:$A$677,$A5,作業日報!$D$657:$D$677,"○")+SUMIFS(作業日報!$F$657:$F$677,作業日報!$E$657:$E$677,$A5,作業日報!$H$657:$H$677,"○")</f>
        <v>0</v>
      </c>
      <c r="U5" s="238">
        <f>SUMIFS(作業日報!$B$700:$B$720,作業日報!$A$700:$A$720,$A5,作業日報!$D$700:$D$720,"○")+SUMIFS(作業日報!$F$700:$F$720,作業日報!$E$700:$E$720,$A5,作業日報!$H$700:$H$720,"○")</f>
        <v>0</v>
      </c>
      <c r="V5" s="238">
        <f>SUMIFS(作業日報!$B$743:$B$763,作業日報!$A$743:$A$763,$A5,作業日報!$D$743:$D$763,"○")+SUMIFS(作業日報!$F$743:$F$763,作業日報!$E$743:$E$763,$A5,作業日報!$H$743:$H$763,"○")</f>
        <v>0</v>
      </c>
      <c r="W5" s="238">
        <f>SUMIFS(作業日報!$B$786:$B$806,作業日報!$A$786:$A$806,$A5,作業日報!$D$786:$D$806,"○")+SUMIFS(作業日報!$F$786:$F$806,作業日報!$E$786:$E$806,$A5,作業日報!$H$786:$H$806,"○")</f>
        <v>0</v>
      </c>
      <c r="X5" s="238">
        <f>SUMIFS(作業日報!$B$829:$B$849,作業日報!$A$829:$A$849,$A5,作業日報!$D$829:$D$849,"○")+SUMIFS(作業日報!$F$829:$F$849,作業日報!$E$829:$E$849,$A5,作業日報!$H$829:$H$849,"○")</f>
        <v>0</v>
      </c>
      <c r="Y5" s="238">
        <f>SUMIFS(作業日報!$B$872:$B$892,作業日報!$A$872:$A$892,$A5,作業日報!$D$872:$D$892,"○")+SUMIFS(作業日報!$F$872:$F$892,作業日報!$E$872:$E$892,$A5,作業日報!$H$872:$H$892,"○")</f>
        <v>0</v>
      </c>
      <c r="Z5" s="238">
        <f>SUMIFS(作業日報!$B$915:$B$935,作業日報!$A$915:$A$935,$A5,作業日報!$D$915:$D$935,"○")+SUMIFS(作業日報!$F$915:$F$935,作業日報!$E$915:$E$935,$A5,作業日報!$H$915:$H$935,"○")</f>
        <v>0</v>
      </c>
      <c r="AA5" s="230">
        <f>SUMIFS(作業日報!$B$958:$B$978,作業日報!$A$958:$A$978,$A5,作業日報!$D$958:$D$978,"○")+SUMIFS(作業日報!$F$958:$F$978,作業日報!$E$958:$E$978,$A5,作業日報!$H$958:$H$978,"○")</f>
        <v>0</v>
      </c>
    </row>
    <row r="6" spans="1:27" x14ac:dyDescent="0.15">
      <c r="A6" s="168" t="s">
        <v>531</v>
      </c>
      <c r="B6" s="169" t="s">
        <v>477</v>
      </c>
      <c r="C6" s="170"/>
      <c r="D6" s="171">
        <f>SUMIFS(作業日報!B:B,作業日報!A:A,A6,作業日報!D:D,"○")+SUMIFS(作業日報!F:F,作業日報!E:E,A6,作業日報!H:H,"○")</f>
        <v>4000</v>
      </c>
      <c r="E6" s="240">
        <f>SUMIFS(作業日報!$B$12:$B$32,作業日報!$A$12:$A$32,$A6,作業日報!$D$12:$D$32,"○")+SUMIFS(作業日報!$F$12:$F$32,作業日報!$E$12:$E$32,$A6,作業日報!$H$12:$H$32,"○")</f>
        <v>0</v>
      </c>
      <c r="F6" s="167">
        <f>SUMIFS(作業日報!$B$55:$B$75,作業日報!$A$55:$A$75,$A6,作業日報!$D$55:$D$75,"○")+SUMIFS(作業日報!$F$55:$F$75,作業日報!$E$55:$E$75,$A6,作業日報!$H$55:$H$75,"○")</f>
        <v>3000</v>
      </c>
      <c r="G6" s="167">
        <f>SUMIFS(作業日報!$B$98:$B$118,作業日報!$A$98:$A$118,$A6,作業日報!$D$98:$D$118,"○")+SUMIFS(作業日報!$F$98:$F$118,作業日報!$E$98:$E$118,$A6,作業日報!$H$98:$H$118,"○")</f>
        <v>1000</v>
      </c>
      <c r="H6" s="167">
        <f>SUMIFS(作業日報!$B$141:$B$161,作業日報!$A$141:$A$161,$A6,作業日報!$D$141:$D$161,"○")+SUMIFS(作業日報!$F$141:$F$161,作業日報!$E$141:$E$161,$A6,作業日報!$H$141:$H$161,"○")</f>
        <v>0</v>
      </c>
      <c r="I6" s="167">
        <f>SUMIFS(作業日報!$B$184:$B$204,作業日報!$A$184:$A$204,$A6,作業日報!$D$184:$D$204,"○")+SUMIFS(作業日報!$F$184:$F$204,作業日報!$E$184:$E$204,$A6,作業日報!$H$184:$H$204,"○")</f>
        <v>0</v>
      </c>
      <c r="J6" s="167">
        <f>SUMIFS(作業日報!$B$227:$B$247,作業日報!$A$227:$A$247,$A6,作業日報!$D$227:$D$247,"○")+SUMIFS(作業日報!$F$227:$F$247,作業日報!$E$227:$E$247,$A6,作業日報!$H$227:$H$247,"○")</f>
        <v>0</v>
      </c>
      <c r="K6" s="167">
        <f>SUMIFS(作業日報!$B$270:$B$290,作業日報!$A$270:$A$290,$A6,作業日報!$D$270:$D$290,"○")+SUMIFS(作業日報!$F$270:$F$290,作業日報!$E$270:$E$290,$A6,作業日報!$H$270:$H$290,"○")</f>
        <v>0</v>
      </c>
      <c r="L6" s="167">
        <f>SUMIFS(作業日報!$B$313:$B$333,作業日報!$A$313:$A$333,$A6,作業日報!$D$313:$D$333,"○")+SUMIFS(作業日報!$F$313:$F$333,作業日報!$E$313:$E$333,$A6,作業日報!$H$313:$H$333,"○")</f>
        <v>0</v>
      </c>
      <c r="M6" s="167">
        <f>SUMIFS(作業日報!$B$356:$B$376,作業日報!$A$356:$A$376,$A6,作業日報!$D$356:$D$376,"○")+SUMIFS(作業日報!$F$356:$F$376,作業日報!$E$356:$E$376,$A6,作業日報!$H$356:$H$376,"○")</f>
        <v>0</v>
      </c>
      <c r="N6" s="167">
        <f>SUMIFS(作業日報!$B$399:$B$419,作業日報!$A$399:$A$419,$A6,作業日報!$D$399:$D$419,"○")+SUMIFS(作業日報!$F$399:$F$419,作業日報!$E$399:$E$419,$A6,作業日報!$H$399:$H$419,"○")</f>
        <v>0</v>
      </c>
      <c r="O6" s="167">
        <f>SUMIFS(作業日報!$B$442:$B$462,作業日報!$A$442:$A$462,$A6,作業日報!$D$442:$D$462,"○")+SUMIFS(作業日報!$F$442:$F$462,作業日報!$E$442:$E$462,$A6,作業日報!$H$442:$H$462,"○")</f>
        <v>0</v>
      </c>
      <c r="P6" s="167">
        <f>SUMIFS(作業日報!$B$485:$B$505,作業日報!$A$485:$A$505,$A6,作業日報!$D$485:$D$505,"○")+SUMIFS(作業日報!$F$485:$F$505,作業日報!$E$485:$E$505,$A6,作業日報!$H$485:$H$505,"○")</f>
        <v>0</v>
      </c>
      <c r="Q6" s="167">
        <f>SUMIFS(作業日報!$B$528:$B$548,作業日報!$A$528:$A$548,$A6,作業日報!$D$528:$D$548,"○")+SUMIFS(作業日報!$F$528:$F$548,作業日報!$E$528:$E$548,$A6,作業日報!$H$528:$H$548,"○")</f>
        <v>0</v>
      </c>
      <c r="R6" s="167">
        <f>SUMIFS(作業日報!$B$571:$B$591,作業日報!$A$571:$A$591,$A6,作業日報!$D$571:$D$591,"○")+SUMIFS(作業日報!$F$571:$F$591,作業日報!$E$571:$E$591,$A6,作業日報!$H$571:$H$591,"○")</f>
        <v>0</v>
      </c>
      <c r="S6" s="230">
        <f>SUMIFS(作業日報!$B$614:$B$634,作業日報!$A$614:$A$634,$A6,作業日報!$D$614:$D$634,"○")+SUMIFS(作業日報!$F$614:$F$634,作業日報!$E$614:$E$634,$A6,作業日報!$H$614:$H$634,"○")</f>
        <v>0</v>
      </c>
      <c r="T6" s="237">
        <f>SUMIFS(作業日報!$B$657:$B$677,作業日報!$A$657:$A$677,$A6,作業日報!$D$657:$D$677,"○")+SUMIFS(作業日報!$F$657:$F$677,作業日報!$E$657:$E$677,$A6,作業日報!$H$657:$H$677,"○")</f>
        <v>0</v>
      </c>
      <c r="U6" s="238">
        <f>SUMIFS(作業日報!$B$700:$B$720,作業日報!$A$700:$A$720,$A6,作業日報!$D$700:$D$720,"○")+SUMIFS(作業日報!$F$700:$F$720,作業日報!$E$700:$E$720,$A6,作業日報!$H$700:$H$720,"○")</f>
        <v>0</v>
      </c>
      <c r="V6" s="238">
        <f>SUMIFS(作業日報!$B$743:$B$763,作業日報!$A$743:$A$763,$A6,作業日報!$D$743:$D$763,"○")+SUMIFS(作業日報!$F$743:$F$763,作業日報!$E$743:$E$763,$A6,作業日報!$H$743:$H$763,"○")</f>
        <v>0</v>
      </c>
      <c r="W6" s="238">
        <f>SUMIFS(作業日報!$B$786:$B$806,作業日報!$A$786:$A$806,$A6,作業日報!$D$786:$D$806,"○")+SUMIFS(作業日報!$F$786:$F$806,作業日報!$E$786:$E$806,$A6,作業日報!$H$786:$H$806,"○")</f>
        <v>0</v>
      </c>
      <c r="X6" s="238">
        <f>SUMIFS(作業日報!$B$829:$B$849,作業日報!$A$829:$A$849,$A6,作業日報!$D$829:$D$849,"○")+SUMIFS(作業日報!$F$829:$F$849,作業日報!$E$829:$E$849,$A6,作業日報!$H$829:$H$849,"○")</f>
        <v>0</v>
      </c>
      <c r="Y6" s="238">
        <f>SUMIFS(作業日報!$B$872:$B$892,作業日報!$A$872:$A$892,$A6,作業日報!$D$872:$D$892,"○")+SUMIFS(作業日報!$F$872:$F$892,作業日報!$E$872:$E$892,$A6,作業日報!$H$872:$H$892,"○")</f>
        <v>0</v>
      </c>
      <c r="Z6" s="238">
        <f>SUMIFS(作業日報!$B$915:$B$935,作業日報!$A$915:$A$935,$A6,作業日報!$D$915:$D$935,"○")+SUMIFS(作業日報!$F$915:$F$935,作業日報!$E$915:$E$935,$A6,作業日報!$H$915:$H$935,"○")</f>
        <v>0</v>
      </c>
      <c r="AA6" s="230">
        <f>SUMIFS(作業日報!$B$958:$B$978,作業日報!$A$958:$A$978,$A6,作業日報!$D$958:$D$978,"○")+SUMIFS(作業日報!$F$958:$F$978,作業日報!$E$958:$E$978,$A6,作業日報!$H$958:$H$978,"○")</f>
        <v>0</v>
      </c>
    </row>
    <row r="7" spans="1:27" x14ac:dyDescent="0.15">
      <c r="A7" s="163" t="s">
        <v>532</v>
      </c>
      <c r="B7" s="169" t="s">
        <v>477</v>
      </c>
      <c r="C7" s="170"/>
      <c r="D7" s="171">
        <f>SUMIFS(作業日報!B:B,作業日報!A:A,A7,作業日報!D:D,"○")+SUMIFS(作業日報!F:F,作業日報!E:E,A7,作業日報!H:H,"○")</f>
        <v>1000</v>
      </c>
      <c r="E7" s="240">
        <f>SUMIFS(作業日報!$B$12:$B$32,作業日報!$A$12:$A$32,$A7,作業日報!$D$12:$D$32,"○")+SUMIFS(作業日報!$F$12:$F$32,作業日報!$E$12:$E$32,$A7,作業日報!$H$12:$H$32,"○")</f>
        <v>0</v>
      </c>
      <c r="F7" s="167">
        <f>SUMIFS(作業日報!$B$55:$B$75,作業日報!$A$55:$A$75,$A7,作業日報!$D$55:$D$75,"○")+SUMIFS(作業日報!$F$55:$F$75,作業日報!$E$55:$E$75,$A7,作業日報!$H$55:$H$75,"○")</f>
        <v>0</v>
      </c>
      <c r="G7" s="167">
        <f>SUMIFS(作業日報!$B$98:$B$118,作業日報!$A$98:$A$118,$A7,作業日報!$D$98:$D$118,"○")+SUMIFS(作業日報!$F$98:$F$118,作業日報!$E$98:$E$118,$A7,作業日報!$H$98:$H$118,"○")</f>
        <v>1000</v>
      </c>
      <c r="H7" s="167">
        <f>SUMIFS(作業日報!$B$141:$B$161,作業日報!$A$141:$A$161,$A7,作業日報!$D$141:$D$161,"○")+SUMIFS(作業日報!$F$141:$F$161,作業日報!$E$141:$E$161,$A7,作業日報!$H$141:$H$161,"○")</f>
        <v>0</v>
      </c>
      <c r="I7" s="167">
        <f>SUMIFS(作業日報!$B$184:$B$204,作業日報!$A$184:$A$204,$A7,作業日報!$D$184:$D$204,"○")+SUMIFS(作業日報!$F$184:$F$204,作業日報!$E$184:$E$204,$A7,作業日報!$H$184:$H$204,"○")</f>
        <v>0</v>
      </c>
      <c r="J7" s="167">
        <f>SUMIFS(作業日報!$B$227:$B$247,作業日報!$A$227:$A$247,$A7,作業日報!$D$227:$D$247,"○")+SUMIFS(作業日報!$F$227:$F$247,作業日報!$E$227:$E$247,$A7,作業日報!$H$227:$H$247,"○")</f>
        <v>0</v>
      </c>
      <c r="K7" s="167">
        <f>SUMIFS(作業日報!$B$270:$B$290,作業日報!$A$270:$A$290,$A7,作業日報!$D$270:$D$290,"○")+SUMIFS(作業日報!$F$270:$F$290,作業日報!$E$270:$E$290,$A7,作業日報!$H$270:$H$290,"○")</f>
        <v>0</v>
      </c>
      <c r="L7" s="167">
        <f>SUMIFS(作業日報!$B$313:$B$333,作業日報!$A$313:$A$333,$A7,作業日報!$D$313:$D$333,"○")+SUMIFS(作業日報!$F$313:$F$333,作業日報!$E$313:$E$333,$A7,作業日報!$H$313:$H$333,"○")</f>
        <v>0</v>
      </c>
      <c r="M7" s="167">
        <f>SUMIFS(作業日報!$B$356:$B$376,作業日報!$A$356:$A$376,$A7,作業日報!$D$356:$D$376,"○")+SUMIFS(作業日報!$F$356:$F$376,作業日報!$E$356:$E$376,$A7,作業日報!$H$356:$H$376,"○")</f>
        <v>0</v>
      </c>
      <c r="N7" s="167">
        <f>SUMIFS(作業日報!$B$399:$B$419,作業日報!$A$399:$A$419,$A7,作業日報!$D$399:$D$419,"○")+SUMIFS(作業日報!$F$399:$F$419,作業日報!$E$399:$E$419,$A7,作業日報!$H$399:$H$419,"○")</f>
        <v>0</v>
      </c>
      <c r="O7" s="167">
        <f>SUMIFS(作業日報!$B$442:$B$462,作業日報!$A$442:$A$462,$A7,作業日報!$D$442:$D$462,"○")+SUMIFS(作業日報!$F$442:$F$462,作業日報!$E$442:$E$462,$A7,作業日報!$H$442:$H$462,"○")</f>
        <v>0</v>
      </c>
      <c r="P7" s="167">
        <f>SUMIFS(作業日報!$B$485:$B$505,作業日報!$A$485:$A$505,$A7,作業日報!$D$485:$D$505,"○")+SUMIFS(作業日報!$F$485:$F$505,作業日報!$E$485:$E$505,$A7,作業日報!$H$485:$H$505,"○")</f>
        <v>0</v>
      </c>
      <c r="Q7" s="167">
        <f>SUMIFS(作業日報!$B$528:$B$548,作業日報!$A$528:$A$548,$A7,作業日報!$D$528:$D$548,"○")+SUMIFS(作業日報!$F$528:$F$548,作業日報!$E$528:$E$548,$A7,作業日報!$H$528:$H$548,"○")</f>
        <v>0</v>
      </c>
      <c r="R7" s="167">
        <f>SUMIFS(作業日報!$B$571:$B$591,作業日報!$A$571:$A$591,$A7,作業日報!$D$571:$D$591,"○")+SUMIFS(作業日報!$F$571:$F$591,作業日報!$E$571:$E$591,$A7,作業日報!$H$571:$H$591,"○")</f>
        <v>0</v>
      </c>
      <c r="S7" s="230">
        <f>SUMIFS(作業日報!$B$614:$B$634,作業日報!$A$614:$A$634,$A7,作業日報!$D$614:$D$634,"○")+SUMIFS(作業日報!$F$614:$F$634,作業日報!$E$614:$E$634,$A7,作業日報!$H$614:$H$634,"○")</f>
        <v>0</v>
      </c>
      <c r="T7" s="237">
        <f>SUMIFS(作業日報!$B$657:$B$677,作業日報!$A$657:$A$677,$A7,作業日報!$D$657:$D$677,"○")+SUMIFS(作業日報!$F$657:$F$677,作業日報!$E$657:$E$677,$A7,作業日報!$H$657:$H$677,"○")</f>
        <v>0</v>
      </c>
      <c r="U7" s="238">
        <f>SUMIFS(作業日報!$B$700:$B$720,作業日報!$A$700:$A$720,$A7,作業日報!$D$700:$D$720,"○")+SUMIFS(作業日報!$F$700:$F$720,作業日報!$E$700:$E$720,$A7,作業日報!$H$700:$H$720,"○")</f>
        <v>0</v>
      </c>
      <c r="V7" s="238">
        <f>SUMIFS(作業日報!$B$743:$B$763,作業日報!$A$743:$A$763,$A7,作業日報!$D$743:$D$763,"○")+SUMIFS(作業日報!$F$743:$F$763,作業日報!$E$743:$E$763,$A7,作業日報!$H$743:$H$763,"○")</f>
        <v>0</v>
      </c>
      <c r="W7" s="238">
        <f>SUMIFS(作業日報!$B$786:$B$806,作業日報!$A$786:$A$806,$A7,作業日報!$D$786:$D$806,"○")+SUMIFS(作業日報!$F$786:$F$806,作業日報!$E$786:$E$806,$A7,作業日報!$H$786:$H$806,"○")</f>
        <v>0</v>
      </c>
      <c r="X7" s="238">
        <f>SUMIFS(作業日報!$B$829:$B$849,作業日報!$A$829:$A$849,$A7,作業日報!$D$829:$D$849,"○")+SUMIFS(作業日報!$F$829:$F$849,作業日報!$E$829:$E$849,$A7,作業日報!$H$829:$H$849,"○")</f>
        <v>0</v>
      </c>
      <c r="Y7" s="238">
        <f>SUMIFS(作業日報!$B$872:$B$892,作業日報!$A$872:$A$892,$A7,作業日報!$D$872:$D$892,"○")+SUMIFS(作業日報!$F$872:$F$892,作業日報!$E$872:$E$892,$A7,作業日報!$H$872:$H$892,"○")</f>
        <v>0</v>
      </c>
      <c r="Z7" s="238">
        <f>SUMIFS(作業日報!$B$915:$B$935,作業日報!$A$915:$A$935,$A7,作業日報!$D$915:$D$935,"○")+SUMIFS(作業日報!$F$915:$F$935,作業日報!$E$915:$E$935,$A7,作業日報!$H$915:$H$935,"○")</f>
        <v>0</v>
      </c>
      <c r="AA7" s="230">
        <f>SUMIFS(作業日報!$B$958:$B$978,作業日報!$A$958:$A$978,$A7,作業日報!$D$958:$D$978,"○")+SUMIFS(作業日報!$F$958:$F$978,作業日報!$E$958:$E$978,$A7,作業日報!$H$958:$H$978,"○")</f>
        <v>0</v>
      </c>
    </row>
    <row r="8" spans="1:27" x14ac:dyDescent="0.15">
      <c r="A8" s="168"/>
      <c r="B8" s="169"/>
      <c r="C8" s="170"/>
      <c r="D8" s="171">
        <f>SUMIFS(作業日報!B:B,作業日報!A:A,A8,作業日報!D:D,"○")+SUMIFS(作業日報!F:F,作業日報!E:E,A8,作業日報!H:H,"○")</f>
        <v>0</v>
      </c>
      <c r="E8" s="240">
        <f>SUMIFS(作業日報!$B$12:$B$32,作業日報!$A$12:$A$32,$A8,作業日報!$D$12:$D$32,"○")+SUMIFS(作業日報!$F$12:$F$32,作業日報!$E$12:$E$32,$A8,作業日報!$H$12:$H$32,"○")</f>
        <v>0</v>
      </c>
      <c r="F8" s="167">
        <f>SUMIFS(作業日報!$B$55:$B$75,作業日報!$A$55:$A$75,$A8,作業日報!$D$55:$D$75,"○")+SUMIFS(作業日報!$F$55:$F$75,作業日報!$E$55:$E$75,$A8,作業日報!$H$55:$H$75,"○")</f>
        <v>0</v>
      </c>
      <c r="G8" s="167">
        <f>SUMIFS(作業日報!$B$98:$B$118,作業日報!$A$98:$A$118,$A8,作業日報!$D$98:$D$118,"○")+SUMIFS(作業日報!$F$98:$F$118,作業日報!$E$98:$E$118,$A8,作業日報!$H$98:$H$118,"○")</f>
        <v>0</v>
      </c>
      <c r="H8" s="167">
        <f>SUMIFS(作業日報!$B$141:$B$161,作業日報!$A$141:$A$161,$A8,作業日報!$D$141:$D$161,"○")+SUMIFS(作業日報!$F$141:$F$161,作業日報!$E$141:$E$161,$A8,作業日報!$H$141:$H$161,"○")</f>
        <v>0</v>
      </c>
      <c r="I8" s="167">
        <f>SUMIFS(作業日報!$B$184:$B$204,作業日報!$A$184:$A$204,$A8,作業日報!$D$184:$D$204,"○")+SUMIFS(作業日報!$F$184:$F$204,作業日報!$E$184:$E$204,$A8,作業日報!$H$184:$H$204,"○")</f>
        <v>0</v>
      </c>
      <c r="J8" s="167">
        <f>SUMIFS(作業日報!$B$227:$B$247,作業日報!$A$227:$A$247,$A8,作業日報!$D$227:$D$247,"○")+SUMIFS(作業日報!$F$227:$F$247,作業日報!$E$227:$E$247,$A8,作業日報!$H$227:$H$247,"○")</f>
        <v>0</v>
      </c>
      <c r="K8" s="167">
        <f>SUMIFS(作業日報!$B$270:$B$290,作業日報!$A$270:$A$290,$A8,作業日報!$D$270:$D$290,"○")+SUMIFS(作業日報!$F$270:$F$290,作業日報!$E$270:$E$290,$A8,作業日報!$H$270:$H$290,"○")</f>
        <v>0</v>
      </c>
      <c r="L8" s="167">
        <f>SUMIFS(作業日報!$B$313:$B$333,作業日報!$A$313:$A$333,$A8,作業日報!$D$313:$D$333,"○")+SUMIFS(作業日報!$F$313:$F$333,作業日報!$E$313:$E$333,$A8,作業日報!$H$313:$H$333,"○")</f>
        <v>0</v>
      </c>
      <c r="M8" s="167">
        <f>SUMIFS(作業日報!$B$356:$B$376,作業日報!$A$356:$A$376,$A8,作業日報!$D$356:$D$376,"○")+SUMIFS(作業日報!$F$356:$F$376,作業日報!$E$356:$E$376,$A8,作業日報!$H$356:$H$376,"○")</f>
        <v>0</v>
      </c>
      <c r="N8" s="167">
        <f>SUMIFS(作業日報!$B$399:$B$419,作業日報!$A$399:$A$419,$A8,作業日報!$D$399:$D$419,"○")+SUMIFS(作業日報!$F$399:$F$419,作業日報!$E$399:$E$419,$A8,作業日報!$H$399:$H$419,"○")</f>
        <v>0</v>
      </c>
      <c r="O8" s="167">
        <f>SUMIFS(作業日報!$B$442:$B$462,作業日報!$A$442:$A$462,$A8,作業日報!$D$442:$D$462,"○")+SUMIFS(作業日報!$F$442:$F$462,作業日報!$E$442:$E$462,$A8,作業日報!$H$442:$H$462,"○")</f>
        <v>0</v>
      </c>
      <c r="P8" s="167">
        <f>SUMIFS(作業日報!$B$485:$B$505,作業日報!$A$485:$A$505,$A8,作業日報!$D$485:$D$505,"○")+SUMIFS(作業日報!$F$485:$F$505,作業日報!$E$485:$E$505,$A8,作業日報!$H$485:$H$505,"○")</f>
        <v>0</v>
      </c>
      <c r="Q8" s="167">
        <f>SUMIFS(作業日報!$B$528:$B$548,作業日報!$A$528:$A$548,$A8,作業日報!$D$528:$D$548,"○")+SUMIFS(作業日報!$F$528:$F$548,作業日報!$E$528:$E$548,$A8,作業日報!$H$528:$H$548,"○")</f>
        <v>0</v>
      </c>
      <c r="R8" s="167">
        <f>SUMIFS(作業日報!$B$571:$B$591,作業日報!$A$571:$A$591,$A8,作業日報!$D$571:$D$591,"○")+SUMIFS(作業日報!$F$571:$F$591,作業日報!$E$571:$E$591,$A8,作業日報!$H$571:$H$591,"○")</f>
        <v>0</v>
      </c>
      <c r="S8" s="230">
        <f>SUMIFS(作業日報!$B$614:$B$634,作業日報!$A$614:$A$634,$A8,作業日報!$D$614:$D$634,"○")+SUMIFS(作業日報!$F$614:$F$634,作業日報!$E$614:$E$634,$A8,作業日報!$H$614:$H$634,"○")</f>
        <v>0</v>
      </c>
      <c r="T8" s="237">
        <f>SUMIFS(作業日報!$B$657:$B$677,作業日報!$A$657:$A$677,$A8,作業日報!$D$657:$D$677,"○")+SUMIFS(作業日報!$F$657:$F$677,作業日報!$E$657:$E$677,$A8,作業日報!$H$657:$H$677,"○")</f>
        <v>0</v>
      </c>
      <c r="U8" s="238">
        <f>SUMIFS(作業日報!$B$700:$B$720,作業日報!$A$700:$A$720,$A8,作業日報!$D$700:$D$720,"○")+SUMIFS(作業日報!$F$700:$F$720,作業日報!$E$700:$E$720,$A8,作業日報!$H$700:$H$720,"○")</f>
        <v>0</v>
      </c>
      <c r="V8" s="238">
        <f>SUMIFS(作業日報!$B$743:$B$763,作業日報!$A$743:$A$763,$A8,作業日報!$D$743:$D$763,"○")+SUMIFS(作業日報!$F$743:$F$763,作業日報!$E$743:$E$763,$A8,作業日報!$H$743:$H$763,"○")</f>
        <v>0</v>
      </c>
      <c r="W8" s="238">
        <f>SUMIFS(作業日報!$B$786:$B$806,作業日報!$A$786:$A$806,$A8,作業日報!$D$786:$D$806,"○")+SUMIFS(作業日報!$F$786:$F$806,作業日報!$E$786:$E$806,$A8,作業日報!$H$786:$H$806,"○")</f>
        <v>0</v>
      </c>
      <c r="X8" s="238">
        <f>SUMIFS(作業日報!$B$829:$B$849,作業日報!$A$829:$A$849,$A8,作業日報!$D$829:$D$849,"○")+SUMIFS(作業日報!$F$829:$F$849,作業日報!$E$829:$E$849,$A8,作業日報!$H$829:$H$849,"○")</f>
        <v>0</v>
      </c>
      <c r="Y8" s="238">
        <f>SUMIFS(作業日報!$B$872:$B$892,作業日報!$A$872:$A$892,$A8,作業日報!$D$872:$D$892,"○")+SUMIFS(作業日報!$F$872:$F$892,作業日報!$E$872:$E$892,$A8,作業日報!$H$872:$H$892,"○")</f>
        <v>0</v>
      </c>
      <c r="Z8" s="238">
        <f>SUMIFS(作業日報!$B$915:$B$935,作業日報!$A$915:$A$935,$A8,作業日報!$D$915:$D$935,"○")+SUMIFS(作業日報!$F$915:$F$935,作業日報!$E$915:$E$935,$A8,作業日報!$H$915:$H$935,"○")</f>
        <v>0</v>
      </c>
      <c r="AA8" s="230">
        <f>SUMIFS(作業日報!$B$958:$B$978,作業日報!$A$958:$A$978,$A8,作業日報!$D$958:$D$978,"○")+SUMIFS(作業日報!$F$958:$F$978,作業日報!$E$958:$E$978,$A8,作業日報!$H$958:$H$978,"○")</f>
        <v>0</v>
      </c>
    </row>
    <row r="9" spans="1:27" x14ac:dyDescent="0.15">
      <c r="A9" s="163"/>
      <c r="B9" s="169"/>
      <c r="C9" s="170"/>
      <c r="D9" s="171">
        <f>SUMIFS(作業日報!B:B,作業日報!A:A,A9,作業日報!D:D,"○")+SUMIFS(作業日報!F:F,作業日報!E:E,A9,作業日報!H:H,"○")</f>
        <v>0</v>
      </c>
      <c r="E9" s="240">
        <f>SUMIFS(作業日報!$B$12:$B$32,作業日報!$A$12:$A$32,$A9,作業日報!$D$12:$D$32,"○")+SUMIFS(作業日報!$F$12:$F$32,作業日報!$E$12:$E$32,$A9,作業日報!$H$12:$H$32,"○")</f>
        <v>0</v>
      </c>
      <c r="F9" s="167">
        <f>SUMIFS(作業日報!$B$55:$B$75,作業日報!$A$55:$A$75,$A9,作業日報!$D$55:$D$75,"○")+SUMIFS(作業日報!$F$55:$F$75,作業日報!$E$55:$E$75,$A9,作業日報!$H$55:$H$75,"○")</f>
        <v>0</v>
      </c>
      <c r="G9" s="167">
        <f>SUMIFS(作業日報!$B$98:$B$118,作業日報!$A$98:$A$118,$A9,作業日報!$D$98:$D$118,"○")+SUMIFS(作業日報!$F$98:$F$118,作業日報!$E$98:$E$118,$A9,作業日報!$H$98:$H$118,"○")</f>
        <v>0</v>
      </c>
      <c r="H9" s="167">
        <f>SUMIFS(作業日報!$B$141:$B$161,作業日報!$A$141:$A$161,$A9,作業日報!$D$141:$D$161,"○")+SUMIFS(作業日報!$F$141:$F$161,作業日報!$E$141:$E$161,$A9,作業日報!$H$141:$H$161,"○")</f>
        <v>0</v>
      </c>
      <c r="I9" s="167">
        <f>SUMIFS(作業日報!$B$184:$B$204,作業日報!$A$184:$A$204,$A9,作業日報!$D$184:$D$204,"○")+SUMIFS(作業日報!$F$184:$F$204,作業日報!$E$184:$E$204,$A9,作業日報!$H$184:$H$204,"○")</f>
        <v>0</v>
      </c>
      <c r="J9" s="167">
        <f>SUMIFS(作業日報!$B$227:$B$247,作業日報!$A$227:$A$247,$A9,作業日報!$D$227:$D$247,"○")+SUMIFS(作業日報!$F$227:$F$247,作業日報!$E$227:$E$247,$A9,作業日報!$H$227:$H$247,"○")</f>
        <v>0</v>
      </c>
      <c r="K9" s="167">
        <f>SUMIFS(作業日報!$B$270:$B$290,作業日報!$A$270:$A$290,$A9,作業日報!$D$270:$D$290,"○")+SUMIFS(作業日報!$F$270:$F$290,作業日報!$E$270:$E$290,$A9,作業日報!$H$270:$H$290,"○")</f>
        <v>0</v>
      </c>
      <c r="L9" s="167">
        <f>SUMIFS(作業日報!$B$313:$B$333,作業日報!$A$313:$A$333,$A9,作業日報!$D$313:$D$333,"○")+SUMIFS(作業日報!$F$313:$F$333,作業日報!$E$313:$E$333,$A9,作業日報!$H$313:$H$333,"○")</f>
        <v>0</v>
      </c>
      <c r="M9" s="167">
        <f>SUMIFS(作業日報!$B$356:$B$376,作業日報!$A$356:$A$376,$A9,作業日報!$D$356:$D$376,"○")+SUMIFS(作業日報!$F$356:$F$376,作業日報!$E$356:$E$376,$A9,作業日報!$H$356:$H$376,"○")</f>
        <v>0</v>
      </c>
      <c r="N9" s="167">
        <f>SUMIFS(作業日報!$B$399:$B$419,作業日報!$A$399:$A$419,$A9,作業日報!$D$399:$D$419,"○")+SUMIFS(作業日報!$F$399:$F$419,作業日報!$E$399:$E$419,$A9,作業日報!$H$399:$H$419,"○")</f>
        <v>0</v>
      </c>
      <c r="O9" s="167">
        <f>SUMIFS(作業日報!$B$442:$B$462,作業日報!$A$442:$A$462,$A9,作業日報!$D$442:$D$462,"○")+SUMIFS(作業日報!$F$442:$F$462,作業日報!$E$442:$E$462,$A9,作業日報!$H$442:$H$462,"○")</f>
        <v>0</v>
      </c>
      <c r="P9" s="167">
        <f>SUMIFS(作業日報!$B$485:$B$505,作業日報!$A$485:$A$505,$A9,作業日報!$D$485:$D$505,"○")+SUMIFS(作業日報!$F$485:$F$505,作業日報!$E$485:$E$505,$A9,作業日報!$H$485:$H$505,"○")</f>
        <v>0</v>
      </c>
      <c r="Q9" s="167">
        <f>SUMIFS(作業日報!$B$528:$B$548,作業日報!$A$528:$A$548,$A9,作業日報!$D$528:$D$548,"○")+SUMIFS(作業日報!$F$528:$F$548,作業日報!$E$528:$E$548,$A9,作業日報!$H$528:$H$548,"○")</f>
        <v>0</v>
      </c>
      <c r="R9" s="167">
        <f>SUMIFS(作業日報!$B$571:$B$591,作業日報!$A$571:$A$591,$A9,作業日報!$D$571:$D$591,"○")+SUMIFS(作業日報!$F$571:$F$591,作業日報!$E$571:$E$591,$A9,作業日報!$H$571:$H$591,"○")</f>
        <v>0</v>
      </c>
      <c r="S9" s="230">
        <f>SUMIFS(作業日報!$B$614:$B$634,作業日報!$A$614:$A$634,$A9,作業日報!$D$614:$D$634,"○")+SUMIFS(作業日報!$F$614:$F$634,作業日報!$E$614:$E$634,$A9,作業日報!$H$614:$H$634,"○")</f>
        <v>0</v>
      </c>
      <c r="T9" s="237">
        <f>SUMIFS(作業日報!$B$657:$B$677,作業日報!$A$657:$A$677,$A9,作業日報!$D$657:$D$677,"○")+SUMIFS(作業日報!$F$657:$F$677,作業日報!$E$657:$E$677,$A9,作業日報!$H$657:$H$677,"○")</f>
        <v>0</v>
      </c>
      <c r="U9" s="238">
        <f>SUMIFS(作業日報!$B$700:$B$720,作業日報!$A$700:$A$720,$A9,作業日報!$D$700:$D$720,"○")+SUMIFS(作業日報!$F$700:$F$720,作業日報!$E$700:$E$720,$A9,作業日報!$H$700:$H$720,"○")</f>
        <v>0</v>
      </c>
      <c r="V9" s="238">
        <f>SUMIFS(作業日報!$B$743:$B$763,作業日報!$A$743:$A$763,$A9,作業日報!$D$743:$D$763,"○")+SUMIFS(作業日報!$F$743:$F$763,作業日報!$E$743:$E$763,$A9,作業日報!$H$743:$H$763,"○")</f>
        <v>0</v>
      </c>
      <c r="W9" s="238">
        <f>SUMIFS(作業日報!$B$786:$B$806,作業日報!$A$786:$A$806,$A9,作業日報!$D$786:$D$806,"○")+SUMIFS(作業日報!$F$786:$F$806,作業日報!$E$786:$E$806,$A9,作業日報!$H$786:$H$806,"○")</f>
        <v>0</v>
      </c>
      <c r="X9" s="238">
        <f>SUMIFS(作業日報!$B$829:$B$849,作業日報!$A$829:$A$849,$A9,作業日報!$D$829:$D$849,"○")+SUMIFS(作業日報!$F$829:$F$849,作業日報!$E$829:$E$849,$A9,作業日報!$H$829:$H$849,"○")</f>
        <v>0</v>
      </c>
      <c r="Y9" s="238">
        <f>SUMIFS(作業日報!$B$872:$B$892,作業日報!$A$872:$A$892,$A9,作業日報!$D$872:$D$892,"○")+SUMIFS(作業日報!$F$872:$F$892,作業日報!$E$872:$E$892,$A9,作業日報!$H$872:$H$892,"○")</f>
        <v>0</v>
      </c>
      <c r="Z9" s="238">
        <f>SUMIFS(作業日報!$B$915:$B$935,作業日報!$A$915:$A$935,$A9,作業日報!$D$915:$D$935,"○")+SUMIFS(作業日報!$F$915:$F$935,作業日報!$E$915:$E$935,$A9,作業日報!$H$915:$H$935,"○")</f>
        <v>0</v>
      </c>
      <c r="AA9" s="230">
        <f>SUMIFS(作業日報!$B$958:$B$978,作業日報!$A$958:$A$978,$A9,作業日報!$D$958:$D$978,"○")+SUMIFS(作業日報!$F$958:$F$978,作業日報!$E$958:$E$978,$A9,作業日報!$H$958:$H$978,"○")</f>
        <v>0</v>
      </c>
    </row>
    <row r="10" spans="1:27" x14ac:dyDescent="0.15">
      <c r="A10" s="168"/>
      <c r="B10" s="169"/>
      <c r="C10" s="170"/>
      <c r="D10" s="171">
        <f>SUMIFS(作業日報!B:B,作業日報!A:A,A10,作業日報!D:D,"○")+SUMIFS(作業日報!F:F,作業日報!E:E,A10,作業日報!H:H,"○")</f>
        <v>0</v>
      </c>
      <c r="E10" s="240">
        <f>SUMIFS(作業日報!$B$12:$B$32,作業日報!$A$12:$A$32,$A10,作業日報!$D$12:$D$32,"○")+SUMIFS(作業日報!$F$12:$F$32,作業日報!$E$12:$E$32,$A10,作業日報!$H$12:$H$32,"○")</f>
        <v>0</v>
      </c>
      <c r="F10" s="167">
        <f>SUMIFS(作業日報!$B$55:$B$75,作業日報!$A$55:$A$75,$A10,作業日報!$D$55:$D$75,"○")+SUMIFS(作業日報!$F$55:$F$75,作業日報!$E$55:$E$75,$A10,作業日報!$H$55:$H$75,"○")</f>
        <v>0</v>
      </c>
      <c r="G10" s="167">
        <f>SUMIFS(作業日報!$B$98:$B$118,作業日報!$A$98:$A$118,$A10,作業日報!$D$98:$D$118,"○")+SUMIFS(作業日報!$F$98:$F$118,作業日報!$E$98:$E$118,$A10,作業日報!$H$98:$H$118,"○")</f>
        <v>0</v>
      </c>
      <c r="H10" s="167">
        <f>SUMIFS(作業日報!$B$141:$B$161,作業日報!$A$141:$A$161,$A10,作業日報!$D$141:$D$161,"○")+SUMIFS(作業日報!$F$141:$F$161,作業日報!$E$141:$E$161,$A10,作業日報!$H$141:$H$161,"○")</f>
        <v>0</v>
      </c>
      <c r="I10" s="167">
        <f>SUMIFS(作業日報!$B$184:$B$204,作業日報!$A$184:$A$204,$A10,作業日報!$D$184:$D$204,"○")+SUMIFS(作業日報!$F$184:$F$204,作業日報!$E$184:$E$204,$A10,作業日報!$H$184:$H$204,"○")</f>
        <v>0</v>
      </c>
      <c r="J10" s="167">
        <f>SUMIFS(作業日報!$B$227:$B$247,作業日報!$A$227:$A$247,$A10,作業日報!$D$227:$D$247,"○")+SUMIFS(作業日報!$F$227:$F$247,作業日報!$E$227:$E$247,$A10,作業日報!$H$227:$H$247,"○")</f>
        <v>0</v>
      </c>
      <c r="K10" s="167">
        <f>SUMIFS(作業日報!$B$270:$B$290,作業日報!$A$270:$A$290,$A10,作業日報!$D$270:$D$290,"○")+SUMIFS(作業日報!$F$270:$F$290,作業日報!$E$270:$E$290,$A10,作業日報!$H$270:$H$290,"○")</f>
        <v>0</v>
      </c>
      <c r="L10" s="167">
        <f>SUMIFS(作業日報!$B$313:$B$333,作業日報!$A$313:$A$333,$A10,作業日報!$D$313:$D$333,"○")+SUMIFS(作業日報!$F$313:$F$333,作業日報!$E$313:$E$333,$A10,作業日報!$H$313:$H$333,"○")</f>
        <v>0</v>
      </c>
      <c r="M10" s="167">
        <f>SUMIFS(作業日報!$B$356:$B$376,作業日報!$A$356:$A$376,$A10,作業日報!$D$356:$D$376,"○")+SUMIFS(作業日報!$F$356:$F$376,作業日報!$E$356:$E$376,$A10,作業日報!$H$356:$H$376,"○")</f>
        <v>0</v>
      </c>
      <c r="N10" s="167">
        <f>SUMIFS(作業日報!$B$399:$B$419,作業日報!$A$399:$A$419,$A10,作業日報!$D$399:$D$419,"○")+SUMIFS(作業日報!$F$399:$F$419,作業日報!$E$399:$E$419,$A10,作業日報!$H$399:$H$419,"○")</f>
        <v>0</v>
      </c>
      <c r="O10" s="167">
        <f>SUMIFS(作業日報!$B$442:$B$462,作業日報!$A$442:$A$462,$A10,作業日報!$D$442:$D$462,"○")+SUMIFS(作業日報!$F$442:$F$462,作業日報!$E$442:$E$462,$A10,作業日報!$H$442:$H$462,"○")</f>
        <v>0</v>
      </c>
      <c r="P10" s="167">
        <f>SUMIFS(作業日報!$B$485:$B$505,作業日報!$A$485:$A$505,$A10,作業日報!$D$485:$D$505,"○")+SUMIFS(作業日報!$F$485:$F$505,作業日報!$E$485:$E$505,$A10,作業日報!$H$485:$H$505,"○")</f>
        <v>0</v>
      </c>
      <c r="Q10" s="167">
        <f>SUMIFS(作業日報!$B$528:$B$548,作業日報!$A$528:$A$548,$A10,作業日報!$D$528:$D$548,"○")+SUMIFS(作業日報!$F$528:$F$548,作業日報!$E$528:$E$548,$A10,作業日報!$H$528:$H$548,"○")</f>
        <v>0</v>
      </c>
      <c r="R10" s="167">
        <f>SUMIFS(作業日報!$B$571:$B$591,作業日報!$A$571:$A$591,$A10,作業日報!$D$571:$D$591,"○")+SUMIFS(作業日報!$F$571:$F$591,作業日報!$E$571:$E$591,$A10,作業日報!$H$571:$H$591,"○")</f>
        <v>0</v>
      </c>
      <c r="S10" s="230">
        <f>SUMIFS(作業日報!$B$614:$B$634,作業日報!$A$614:$A$634,$A10,作業日報!$D$614:$D$634,"○")+SUMIFS(作業日報!$F$614:$F$634,作業日報!$E$614:$E$634,$A10,作業日報!$H$614:$H$634,"○")</f>
        <v>0</v>
      </c>
      <c r="T10" s="237">
        <f>SUMIFS(作業日報!$B$657:$B$677,作業日報!$A$657:$A$677,$A10,作業日報!$D$657:$D$677,"○")+SUMIFS(作業日報!$F$657:$F$677,作業日報!$E$657:$E$677,$A10,作業日報!$H$657:$H$677,"○")</f>
        <v>0</v>
      </c>
      <c r="U10" s="238">
        <f>SUMIFS(作業日報!$B$700:$B$720,作業日報!$A$700:$A$720,$A10,作業日報!$D$700:$D$720,"○")+SUMIFS(作業日報!$F$700:$F$720,作業日報!$E$700:$E$720,$A10,作業日報!$H$700:$H$720,"○")</f>
        <v>0</v>
      </c>
      <c r="V10" s="238">
        <f>SUMIFS(作業日報!$B$743:$B$763,作業日報!$A$743:$A$763,$A10,作業日報!$D$743:$D$763,"○")+SUMIFS(作業日報!$F$743:$F$763,作業日報!$E$743:$E$763,$A10,作業日報!$H$743:$H$763,"○")</f>
        <v>0</v>
      </c>
      <c r="W10" s="238">
        <f>SUMIFS(作業日報!$B$786:$B$806,作業日報!$A$786:$A$806,$A10,作業日報!$D$786:$D$806,"○")+SUMIFS(作業日報!$F$786:$F$806,作業日報!$E$786:$E$806,$A10,作業日報!$H$786:$H$806,"○")</f>
        <v>0</v>
      </c>
      <c r="X10" s="238">
        <f>SUMIFS(作業日報!$B$829:$B$849,作業日報!$A$829:$A$849,$A10,作業日報!$D$829:$D$849,"○")+SUMIFS(作業日報!$F$829:$F$849,作業日報!$E$829:$E$849,$A10,作業日報!$H$829:$H$849,"○")</f>
        <v>0</v>
      </c>
      <c r="Y10" s="238">
        <f>SUMIFS(作業日報!$B$872:$B$892,作業日報!$A$872:$A$892,$A10,作業日報!$D$872:$D$892,"○")+SUMIFS(作業日報!$F$872:$F$892,作業日報!$E$872:$E$892,$A10,作業日報!$H$872:$H$892,"○")</f>
        <v>0</v>
      </c>
      <c r="Z10" s="238">
        <f>SUMIFS(作業日報!$B$915:$B$935,作業日報!$A$915:$A$935,$A10,作業日報!$D$915:$D$935,"○")+SUMIFS(作業日報!$F$915:$F$935,作業日報!$E$915:$E$935,$A10,作業日報!$H$915:$H$935,"○")</f>
        <v>0</v>
      </c>
      <c r="AA10" s="230">
        <f>SUMIFS(作業日報!$B$958:$B$978,作業日報!$A$958:$A$978,$A10,作業日報!$D$958:$D$978,"○")+SUMIFS(作業日報!$F$958:$F$978,作業日報!$E$958:$E$978,$A10,作業日報!$H$958:$H$978,"○")</f>
        <v>0</v>
      </c>
    </row>
    <row r="11" spans="1:27" x14ac:dyDescent="0.15">
      <c r="A11" s="163"/>
      <c r="B11" s="169"/>
      <c r="C11" s="170"/>
      <c r="D11" s="171">
        <f>SUMIFS(作業日報!B:B,作業日報!A:A,A11,作業日報!D:D,"○")+SUMIFS(作業日報!F:F,作業日報!E:E,A11,作業日報!H:H,"○")</f>
        <v>0</v>
      </c>
      <c r="E11" s="240">
        <f>SUMIFS(作業日報!$B$12:$B$32,作業日報!$A$12:$A$32,$A11,作業日報!$D$12:$D$32,"○")+SUMIFS(作業日報!$F$12:$F$32,作業日報!$E$12:$E$32,$A11,作業日報!$H$12:$H$32,"○")</f>
        <v>0</v>
      </c>
      <c r="F11" s="167">
        <f>SUMIFS(作業日報!$B$55:$B$75,作業日報!$A$55:$A$75,$A11,作業日報!$D$55:$D$75,"○")+SUMIFS(作業日報!$F$55:$F$75,作業日報!$E$55:$E$75,$A11,作業日報!$H$55:$H$75,"○")</f>
        <v>0</v>
      </c>
      <c r="G11" s="167">
        <f>SUMIFS(作業日報!$B$98:$B$118,作業日報!$A$98:$A$118,$A11,作業日報!$D$98:$D$118,"○")+SUMIFS(作業日報!$F$98:$F$118,作業日報!$E$98:$E$118,$A11,作業日報!$H$98:$H$118,"○")</f>
        <v>0</v>
      </c>
      <c r="H11" s="167">
        <f>SUMIFS(作業日報!$B$141:$B$161,作業日報!$A$141:$A$161,$A11,作業日報!$D$141:$D$161,"○")+SUMIFS(作業日報!$F$141:$F$161,作業日報!$E$141:$E$161,$A11,作業日報!$H$141:$H$161,"○")</f>
        <v>0</v>
      </c>
      <c r="I11" s="167">
        <f>SUMIFS(作業日報!$B$184:$B$204,作業日報!$A$184:$A$204,$A11,作業日報!$D$184:$D$204,"○")+SUMIFS(作業日報!$F$184:$F$204,作業日報!$E$184:$E$204,$A11,作業日報!$H$184:$H$204,"○")</f>
        <v>0</v>
      </c>
      <c r="J11" s="167">
        <f>SUMIFS(作業日報!$B$227:$B$247,作業日報!$A$227:$A$247,$A11,作業日報!$D$227:$D$247,"○")+SUMIFS(作業日報!$F$227:$F$247,作業日報!$E$227:$E$247,$A11,作業日報!$H$227:$H$247,"○")</f>
        <v>0</v>
      </c>
      <c r="K11" s="167">
        <f>SUMIFS(作業日報!$B$270:$B$290,作業日報!$A$270:$A$290,$A11,作業日報!$D$270:$D$290,"○")+SUMIFS(作業日報!$F$270:$F$290,作業日報!$E$270:$E$290,$A11,作業日報!$H$270:$H$290,"○")</f>
        <v>0</v>
      </c>
      <c r="L11" s="167">
        <f>SUMIFS(作業日報!$B$313:$B$333,作業日報!$A$313:$A$333,$A11,作業日報!$D$313:$D$333,"○")+SUMIFS(作業日報!$F$313:$F$333,作業日報!$E$313:$E$333,$A11,作業日報!$H$313:$H$333,"○")</f>
        <v>0</v>
      </c>
      <c r="M11" s="167">
        <f>SUMIFS(作業日報!$B$356:$B$376,作業日報!$A$356:$A$376,$A11,作業日報!$D$356:$D$376,"○")+SUMIFS(作業日報!$F$356:$F$376,作業日報!$E$356:$E$376,$A11,作業日報!$H$356:$H$376,"○")</f>
        <v>0</v>
      </c>
      <c r="N11" s="167">
        <f>SUMIFS(作業日報!$B$399:$B$419,作業日報!$A$399:$A$419,$A11,作業日報!$D$399:$D$419,"○")+SUMIFS(作業日報!$F$399:$F$419,作業日報!$E$399:$E$419,$A11,作業日報!$H$399:$H$419,"○")</f>
        <v>0</v>
      </c>
      <c r="O11" s="167">
        <f>SUMIFS(作業日報!$B$442:$B$462,作業日報!$A$442:$A$462,$A11,作業日報!$D$442:$D$462,"○")+SUMIFS(作業日報!$F$442:$F$462,作業日報!$E$442:$E$462,$A11,作業日報!$H$442:$H$462,"○")</f>
        <v>0</v>
      </c>
      <c r="P11" s="167">
        <f>SUMIFS(作業日報!$B$485:$B$505,作業日報!$A$485:$A$505,$A11,作業日報!$D$485:$D$505,"○")+SUMIFS(作業日報!$F$485:$F$505,作業日報!$E$485:$E$505,$A11,作業日報!$H$485:$H$505,"○")</f>
        <v>0</v>
      </c>
      <c r="Q11" s="167">
        <f>SUMIFS(作業日報!$B$528:$B$548,作業日報!$A$528:$A$548,$A11,作業日報!$D$528:$D$548,"○")+SUMIFS(作業日報!$F$528:$F$548,作業日報!$E$528:$E$548,$A11,作業日報!$H$528:$H$548,"○")</f>
        <v>0</v>
      </c>
      <c r="R11" s="167">
        <f>SUMIFS(作業日報!$B$571:$B$591,作業日報!$A$571:$A$591,$A11,作業日報!$D$571:$D$591,"○")+SUMIFS(作業日報!$F$571:$F$591,作業日報!$E$571:$E$591,$A11,作業日報!$H$571:$H$591,"○")</f>
        <v>0</v>
      </c>
      <c r="S11" s="230">
        <f>SUMIFS(作業日報!$B$614:$B$634,作業日報!$A$614:$A$634,$A11,作業日報!$D$614:$D$634,"○")+SUMIFS(作業日報!$F$614:$F$634,作業日報!$E$614:$E$634,$A11,作業日報!$H$614:$H$634,"○")</f>
        <v>0</v>
      </c>
      <c r="T11" s="237">
        <f>SUMIFS(作業日報!$B$657:$B$677,作業日報!$A$657:$A$677,$A11,作業日報!$D$657:$D$677,"○")+SUMIFS(作業日報!$F$657:$F$677,作業日報!$E$657:$E$677,$A11,作業日報!$H$657:$H$677,"○")</f>
        <v>0</v>
      </c>
      <c r="U11" s="238">
        <f>SUMIFS(作業日報!$B$700:$B$720,作業日報!$A$700:$A$720,$A11,作業日報!$D$700:$D$720,"○")+SUMIFS(作業日報!$F$700:$F$720,作業日報!$E$700:$E$720,$A11,作業日報!$H$700:$H$720,"○")</f>
        <v>0</v>
      </c>
      <c r="V11" s="238">
        <f>SUMIFS(作業日報!$B$743:$B$763,作業日報!$A$743:$A$763,$A11,作業日報!$D$743:$D$763,"○")+SUMIFS(作業日報!$F$743:$F$763,作業日報!$E$743:$E$763,$A11,作業日報!$H$743:$H$763,"○")</f>
        <v>0</v>
      </c>
      <c r="W11" s="238">
        <f>SUMIFS(作業日報!$B$786:$B$806,作業日報!$A$786:$A$806,$A11,作業日報!$D$786:$D$806,"○")+SUMIFS(作業日報!$F$786:$F$806,作業日報!$E$786:$E$806,$A11,作業日報!$H$786:$H$806,"○")</f>
        <v>0</v>
      </c>
      <c r="X11" s="238">
        <f>SUMIFS(作業日報!$B$829:$B$849,作業日報!$A$829:$A$849,$A11,作業日報!$D$829:$D$849,"○")+SUMIFS(作業日報!$F$829:$F$849,作業日報!$E$829:$E$849,$A11,作業日報!$H$829:$H$849,"○")</f>
        <v>0</v>
      </c>
      <c r="Y11" s="238">
        <f>SUMIFS(作業日報!$B$872:$B$892,作業日報!$A$872:$A$892,$A11,作業日報!$D$872:$D$892,"○")+SUMIFS(作業日報!$F$872:$F$892,作業日報!$E$872:$E$892,$A11,作業日報!$H$872:$H$892,"○")</f>
        <v>0</v>
      </c>
      <c r="Z11" s="238">
        <f>SUMIFS(作業日報!$B$915:$B$935,作業日報!$A$915:$A$935,$A11,作業日報!$D$915:$D$935,"○")+SUMIFS(作業日報!$F$915:$F$935,作業日報!$E$915:$E$935,$A11,作業日報!$H$915:$H$935,"○")</f>
        <v>0</v>
      </c>
      <c r="AA11" s="230">
        <f>SUMIFS(作業日報!$B$958:$B$978,作業日報!$A$958:$A$978,$A11,作業日報!$D$958:$D$978,"○")+SUMIFS(作業日報!$F$958:$F$978,作業日報!$E$958:$E$978,$A11,作業日報!$H$958:$H$978,"○")</f>
        <v>0</v>
      </c>
    </row>
    <row r="12" spans="1:27" x14ac:dyDescent="0.15">
      <c r="A12" s="168"/>
      <c r="B12" s="169"/>
      <c r="C12" s="170"/>
      <c r="D12" s="171">
        <f>SUMIFS(作業日報!B:B,作業日報!A:A,A12,作業日報!D:D,"○")+SUMIFS(作業日報!F:F,作業日報!E:E,A12,作業日報!H:H,"○")</f>
        <v>0</v>
      </c>
      <c r="E12" s="240">
        <f>SUMIFS(作業日報!$B$12:$B$32,作業日報!$A$12:$A$32,$A12,作業日報!$D$12:$D$32,"○")+SUMIFS(作業日報!$F$12:$F$32,作業日報!$E$12:$E$32,$A12,作業日報!$H$12:$H$32,"○")</f>
        <v>0</v>
      </c>
      <c r="F12" s="167">
        <f>SUMIFS(作業日報!$B$55:$B$75,作業日報!$A$55:$A$75,$A12,作業日報!$D$55:$D$75,"○")+SUMIFS(作業日報!$F$55:$F$75,作業日報!$E$55:$E$75,$A12,作業日報!$H$55:$H$75,"○")</f>
        <v>0</v>
      </c>
      <c r="G12" s="167">
        <f>SUMIFS(作業日報!$B$98:$B$118,作業日報!$A$98:$A$118,$A12,作業日報!$D$98:$D$118,"○")+SUMIFS(作業日報!$F$98:$F$118,作業日報!$E$98:$E$118,$A12,作業日報!$H$98:$H$118,"○")</f>
        <v>0</v>
      </c>
      <c r="H12" s="167">
        <f>SUMIFS(作業日報!$B$141:$B$161,作業日報!$A$141:$A$161,$A12,作業日報!$D$141:$D$161,"○")+SUMIFS(作業日報!$F$141:$F$161,作業日報!$E$141:$E$161,$A12,作業日報!$H$141:$H$161,"○")</f>
        <v>0</v>
      </c>
      <c r="I12" s="167">
        <f>SUMIFS(作業日報!$B$184:$B$204,作業日報!$A$184:$A$204,$A12,作業日報!$D$184:$D$204,"○")+SUMIFS(作業日報!$F$184:$F$204,作業日報!$E$184:$E$204,$A12,作業日報!$H$184:$H$204,"○")</f>
        <v>0</v>
      </c>
      <c r="J12" s="167">
        <f>SUMIFS(作業日報!$B$227:$B$247,作業日報!$A$227:$A$247,$A12,作業日報!$D$227:$D$247,"○")+SUMIFS(作業日報!$F$227:$F$247,作業日報!$E$227:$E$247,$A12,作業日報!$H$227:$H$247,"○")</f>
        <v>0</v>
      </c>
      <c r="K12" s="167">
        <f>SUMIFS(作業日報!$B$270:$B$290,作業日報!$A$270:$A$290,$A12,作業日報!$D$270:$D$290,"○")+SUMIFS(作業日報!$F$270:$F$290,作業日報!$E$270:$E$290,$A12,作業日報!$H$270:$H$290,"○")</f>
        <v>0</v>
      </c>
      <c r="L12" s="167">
        <f>SUMIFS(作業日報!$B$313:$B$333,作業日報!$A$313:$A$333,$A12,作業日報!$D$313:$D$333,"○")+SUMIFS(作業日報!$F$313:$F$333,作業日報!$E$313:$E$333,$A12,作業日報!$H$313:$H$333,"○")</f>
        <v>0</v>
      </c>
      <c r="M12" s="167">
        <f>SUMIFS(作業日報!$B$356:$B$376,作業日報!$A$356:$A$376,$A12,作業日報!$D$356:$D$376,"○")+SUMIFS(作業日報!$F$356:$F$376,作業日報!$E$356:$E$376,$A12,作業日報!$H$356:$H$376,"○")</f>
        <v>0</v>
      </c>
      <c r="N12" s="167">
        <f>SUMIFS(作業日報!$B$399:$B$419,作業日報!$A$399:$A$419,$A12,作業日報!$D$399:$D$419,"○")+SUMIFS(作業日報!$F$399:$F$419,作業日報!$E$399:$E$419,$A12,作業日報!$H$399:$H$419,"○")</f>
        <v>0</v>
      </c>
      <c r="O12" s="167">
        <f>SUMIFS(作業日報!$B$442:$B$462,作業日報!$A$442:$A$462,$A12,作業日報!$D$442:$D$462,"○")+SUMIFS(作業日報!$F$442:$F$462,作業日報!$E$442:$E$462,$A12,作業日報!$H$442:$H$462,"○")</f>
        <v>0</v>
      </c>
      <c r="P12" s="167">
        <f>SUMIFS(作業日報!$B$485:$B$505,作業日報!$A$485:$A$505,$A12,作業日報!$D$485:$D$505,"○")+SUMIFS(作業日報!$F$485:$F$505,作業日報!$E$485:$E$505,$A12,作業日報!$H$485:$H$505,"○")</f>
        <v>0</v>
      </c>
      <c r="Q12" s="167">
        <f>SUMIFS(作業日報!$B$528:$B$548,作業日報!$A$528:$A$548,$A12,作業日報!$D$528:$D$548,"○")+SUMIFS(作業日報!$F$528:$F$548,作業日報!$E$528:$E$548,$A12,作業日報!$H$528:$H$548,"○")</f>
        <v>0</v>
      </c>
      <c r="R12" s="167">
        <f>SUMIFS(作業日報!$B$571:$B$591,作業日報!$A$571:$A$591,$A12,作業日報!$D$571:$D$591,"○")+SUMIFS(作業日報!$F$571:$F$591,作業日報!$E$571:$E$591,$A12,作業日報!$H$571:$H$591,"○")</f>
        <v>0</v>
      </c>
      <c r="S12" s="230">
        <f>SUMIFS(作業日報!$B$614:$B$634,作業日報!$A$614:$A$634,$A12,作業日報!$D$614:$D$634,"○")+SUMIFS(作業日報!$F$614:$F$634,作業日報!$E$614:$E$634,$A12,作業日報!$H$614:$H$634,"○")</f>
        <v>0</v>
      </c>
      <c r="T12" s="237">
        <f>SUMIFS(作業日報!$B$657:$B$677,作業日報!$A$657:$A$677,$A12,作業日報!$D$657:$D$677,"○")+SUMIFS(作業日報!$F$657:$F$677,作業日報!$E$657:$E$677,$A12,作業日報!$H$657:$H$677,"○")</f>
        <v>0</v>
      </c>
      <c r="U12" s="238">
        <f>SUMIFS(作業日報!$B$700:$B$720,作業日報!$A$700:$A$720,$A12,作業日報!$D$700:$D$720,"○")+SUMIFS(作業日報!$F$700:$F$720,作業日報!$E$700:$E$720,$A12,作業日報!$H$700:$H$720,"○")</f>
        <v>0</v>
      </c>
      <c r="V12" s="238">
        <f>SUMIFS(作業日報!$B$743:$B$763,作業日報!$A$743:$A$763,$A12,作業日報!$D$743:$D$763,"○")+SUMIFS(作業日報!$F$743:$F$763,作業日報!$E$743:$E$763,$A12,作業日報!$H$743:$H$763,"○")</f>
        <v>0</v>
      </c>
      <c r="W12" s="238">
        <f>SUMIFS(作業日報!$B$786:$B$806,作業日報!$A$786:$A$806,$A12,作業日報!$D$786:$D$806,"○")+SUMIFS(作業日報!$F$786:$F$806,作業日報!$E$786:$E$806,$A12,作業日報!$H$786:$H$806,"○")</f>
        <v>0</v>
      </c>
      <c r="X12" s="238">
        <f>SUMIFS(作業日報!$B$829:$B$849,作業日報!$A$829:$A$849,$A12,作業日報!$D$829:$D$849,"○")+SUMIFS(作業日報!$F$829:$F$849,作業日報!$E$829:$E$849,$A12,作業日報!$H$829:$H$849,"○")</f>
        <v>0</v>
      </c>
      <c r="Y12" s="238">
        <f>SUMIFS(作業日報!$B$872:$B$892,作業日報!$A$872:$A$892,$A12,作業日報!$D$872:$D$892,"○")+SUMIFS(作業日報!$F$872:$F$892,作業日報!$E$872:$E$892,$A12,作業日報!$H$872:$H$892,"○")</f>
        <v>0</v>
      </c>
      <c r="Z12" s="238">
        <f>SUMIFS(作業日報!$B$915:$B$935,作業日報!$A$915:$A$935,$A12,作業日報!$D$915:$D$935,"○")+SUMIFS(作業日報!$F$915:$F$935,作業日報!$E$915:$E$935,$A12,作業日報!$H$915:$H$935,"○")</f>
        <v>0</v>
      </c>
      <c r="AA12" s="230">
        <f>SUMIFS(作業日報!$B$958:$B$978,作業日報!$A$958:$A$978,$A12,作業日報!$D$958:$D$978,"○")+SUMIFS(作業日報!$F$958:$F$978,作業日報!$E$958:$E$978,$A12,作業日報!$H$958:$H$978,"○")</f>
        <v>0</v>
      </c>
    </row>
    <row r="13" spans="1:27" x14ac:dyDescent="0.15">
      <c r="A13" s="163"/>
      <c r="B13" s="169"/>
      <c r="C13" s="170"/>
      <c r="D13" s="171">
        <f>SUMIFS(作業日報!B:B,作業日報!A:A,A13,作業日報!D:D,"○")+SUMIFS(作業日報!F:F,作業日報!E:E,A13,作業日報!H:H,"○")</f>
        <v>0</v>
      </c>
      <c r="E13" s="240">
        <f>SUMIFS(作業日報!$B$12:$B$32,作業日報!$A$12:$A$32,$A13,作業日報!$D$12:$D$32,"○")+SUMIFS(作業日報!$F$12:$F$32,作業日報!$E$12:$E$32,$A13,作業日報!$H$12:$H$32,"○")</f>
        <v>0</v>
      </c>
      <c r="F13" s="167">
        <f>SUMIFS(作業日報!$B$55:$B$75,作業日報!$A$55:$A$75,$A13,作業日報!$D$55:$D$75,"○")+SUMIFS(作業日報!$F$55:$F$75,作業日報!$E$55:$E$75,$A13,作業日報!$H$55:$H$75,"○")</f>
        <v>0</v>
      </c>
      <c r="G13" s="167">
        <f>SUMIFS(作業日報!$B$98:$B$118,作業日報!$A$98:$A$118,$A13,作業日報!$D$98:$D$118,"○")+SUMIFS(作業日報!$F$98:$F$118,作業日報!$E$98:$E$118,$A13,作業日報!$H$98:$H$118,"○")</f>
        <v>0</v>
      </c>
      <c r="H13" s="167">
        <f>SUMIFS(作業日報!$B$141:$B$161,作業日報!$A$141:$A$161,$A13,作業日報!$D$141:$D$161,"○")+SUMIFS(作業日報!$F$141:$F$161,作業日報!$E$141:$E$161,$A13,作業日報!$H$141:$H$161,"○")</f>
        <v>0</v>
      </c>
      <c r="I13" s="167">
        <f>SUMIFS(作業日報!$B$184:$B$204,作業日報!$A$184:$A$204,$A13,作業日報!$D$184:$D$204,"○")+SUMIFS(作業日報!$F$184:$F$204,作業日報!$E$184:$E$204,$A13,作業日報!$H$184:$H$204,"○")</f>
        <v>0</v>
      </c>
      <c r="J13" s="167">
        <f>SUMIFS(作業日報!$B$227:$B$247,作業日報!$A$227:$A$247,$A13,作業日報!$D$227:$D$247,"○")+SUMIFS(作業日報!$F$227:$F$247,作業日報!$E$227:$E$247,$A13,作業日報!$H$227:$H$247,"○")</f>
        <v>0</v>
      </c>
      <c r="K13" s="167">
        <f>SUMIFS(作業日報!$B$270:$B$290,作業日報!$A$270:$A$290,$A13,作業日報!$D$270:$D$290,"○")+SUMIFS(作業日報!$F$270:$F$290,作業日報!$E$270:$E$290,$A13,作業日報!$H$270:$H$290,"○")</f>
        <v>0</v>
      </c>
      <c r="L13" s="167">
        <f>SUMIFS(作業日報!$B$313:$B$333,作業日報!$A$313:$A$333,$A13,作業日報!$D$313:$D$333,"○")+SUMIFS(作業日報!$F$313:$F$333,作業日報!$E$313:$E$333,$A13,作業日報!$H$313:$H$333,"○")</f>
        <v>0</v>
      </c>
      <c r="M13" s="167">
        <f>SUMIFS(作業日報!$B$356:$B$376,作業日報!$A$356:$A$376,$A13,作業日報!$D$356:$D$376,"○")+SUMIFS(作業日報!$F$356:$F$376,作業日報!$E$356:$E$376,$A13,作業日報!$H$356:$H$376,"○")</f>
        <v>0</v>
      </c>
      <c r="N13" s="167">
        <f>SUMIFS(作業日報!$B$399:$B$419,作業日報!$A$399:$A$419,$A13,作業日報!$D$399:$D$419,"○")+SUMIFS(作業日報!$F$399:$F$419,作業日報!$E$399:$E$419,$A13,作業日報!$H$399:$H$419,"○")</f>
        <v>0</v>
      </c>
      <c r="O13" s="167">
        <f>SUMIFS(作業日報!$B$442:$B$462,作業日報!$A$442:$A$462,$A13,作業日報!$D$442:$D$462,"○")+SUMIFS(作業日報!$F$442:$F$462,作業日報!$E$442:$E$462,$A13,作業日報!$H$442:$H$462,"○")</f>
        <v>0</v>
      </c>
      <c r="P13" s="167">
        <f>SUMIFS(作業日報!$B$485:$B$505,作業日報!$A$485:$A$505,$A13,作業日報!$D$485:$D$505,"○")+SUMIFS(作業日報!$F$485:$F$505,作業日報!$E$485:$E$505,$A13,作業日報!$H$485:$H$505,"○")</f>
        <v>0</v>
      </c>
      <c r="Q13" s="167">
        <f>SUMIFS(作業日報!$B$528:$B$548,作業日報!$A$528:$A$548,$A13,作業日報!$D$528:$D$548,"○")+SUMIFS(作業日報!$F$528:$F$548,作業日報!$E$528:$E$548,$A13,作業日報!$H$528:$H$548,"○")</f>
        <v>0</v>
      </c>
      <c r="R13" s="167">
        <f>SUMIFS(作業日報!$B$571:$B$591,作業日報!$A$571:$A$591,$A13,作業日報!$D$571:$D$591,"○")+SUMIFS(作業日報!$F$571:$F$591,作業日報!$E$571:$E$591,$A13,作業日報!$H$571:$H$591,"○")</f>
        <v>0</v>
      </c>
      <c r="S13" s="230">
        <f>SUMIFS(作業日報!$B$614:$B$634,作業日報!$A$614:$A$634,$A13,作業日報!$D$614:$D$634,"○")+SUMIFS(作業日報!$F$614:$F$634,作業日報!$E$614:$E$634,$A13,作業日報!$H$614:$H$634,"○")</f>
        <v>0</v>
      </c>
      <c r="T13" s="237">
        <f>SUMIFS(作業日報!$B$657:$B$677,作業日報!$A$657:$A$677,$A13,作業日報!$D$657:$D$677,"○")+SUMIFS(作業日報!$F$657:$F$677,作業日報!$E$657:$E$677,$A13,作業日報!$H$657:$H$677,"○")</f>
        <v>0</v>
      </c>
      <c r="U13" s="238">
        <f>SUMIFS(作業日報!$B$700:$B$720,作業日報!$A$700:$A$720,$A13,作業日報!$D$700:$D$720,"○")+SUMIFS(作業日報!$F$700:$F$720,作業日報!$E$700:$E$720,$A13,作業日報!$H$700:$H$720,"○")</f>
        <v>0</v>
      </c>
      <c r="V13" s="238">
        <f>SUMIFS(作業日報!$B$743:$B$763,作業日報!$A$743:$A$763,$A13,作業日報!$D$743:$D$763,"○")+SUMIFS(作業日報!$F$743:$F$763,作業日報!$E$743:$E$763,$A13,作業日報!$H$743:$H$763,"○")</f>
        <v>0</v>
      </c>
      <c r="W13" s="238">
        <f>SUMIFS(作業日報!$B$786:$B$806,作業日報!$A$786:$A$806,$A13,作業日報!$D$786:$D$806,"○")+SUMIFS(作業日報!$F$786:$F$806,作業日報!$E$786:$E$806,$A13,作業日報!$H$786:$H$806,"○")</f>
        <v>0</v>
      </c>
      <c r="X13" s="238">
        <f>SUMIFS(作業日報!$B$829:$B$849,作業日報!$A$829:$A$849,$A13,作業日報!$D$829:$D$849,"○")+SUMIFS(作業日報!$F$829:$F$849,作業日報!$E$829:$E$849,$A13,作業日報!$H$829:$H$849,"○")</f>
        <v>0</v>
      </c>
      <c r="Y13" s="238">
        <f>SUMIFS(作業日報!$B$872:$B$892,作業日報!$A$872:$A$892,$A13,作業日報!$D$872:$D$892,"○")+SUMIFS(作業日報!$F$872:$F$892,作業日報!$E$872:$E$892,$A13,作業日報!$H$872:$H$892,"○")</f>
        <v>0</v>
      </c>
      <c r="Z13" s="238">
        <f>SUMIFS(作業日報!$B$915:$B$935,作業日報!$A$915:$A$935,$A13,作業日報!$D$915:$D$935,"○")+SUMIFS(作業日報!$F$915:$F$935,作業日報!$E$915:$E$935,$A13,作業日報!$H$915:$H$935,"○")</f>
        <v>0</v>
      </c>
      <c r="AA13" s="230">
        <f>SUMIFS(作業日報!$B$958:$B$978,作業日報!$A$958:$A$978,$A13,作業日報!$D$958:$D$978,"○")+SUMIFS(作業日報!$F$958:$F$978,作業日報!$E$958:$E$978,$A13,作業日報!$H$958:$H$978,"○")</f>
        <v>0</v>
      </c>
    </row>
    <row r="14" spans="1:27" x14ac:dyDescent="0.15">
      <c r="A14" s="168"/>
      <c r="B14" s="169"/>
      <c r="C14" s="170"/>
      <c r="D14" s="171">
        <f>SUMIFS(作業日報!B:B,作業日報!A:A,A14,作業日報!D:D,"○")+SUMIFS(作業日報!F:F,作業日報!E:E,A14,作業日報!H:H,"○")</f>
        <v>0</v>
      </c>
      <c r="E14" s="240">
        <f>SUMIFS(作業日報!$B$12:$B$32,作業日報!$A$12:$A$32,$A14,作業日報!$D$12:$D$32,"○")+SUMIFS(作業日報!$F$12:$F$32,作業日報!$E$12:$E$32,$A14,作業日報!$H$12:$H$32,"○")</f>
        <v>0</v>
      </c>
      <c r="F14" s="167">
        <f>SUMIFS(作業日報!$B$55:$B$75,作業日報!$A$55:$A$75,$A14,作業日報!$D$55:$D$75,"○")+SUMIFS(作業日報!$F$55:$F$75,作業日報!$E$55:$E$75,$A14,作業日報!$H$55:$H$75,"○")</f>
        <v>0</v>
      </c>
      <c r="G14" s="167">
        <f>SUMIFS(作業日報!$B$98:$B$118,作業日報!$A$98:$A$118,$A14,作業日報!$D$98:$D$118,"○")+SUMIFS(作業日報!$F$98:$F$118,作業日報!$E$98:$E$118,$A14,作業日報!$H$98:$H$118,"○")</f>
        <v>0</v>
      </c>
      <c r="H14" s="167">
        <f>SUMIFS(作業日報!$B$141:$B$161,作業日報!$A$141:$A$161,$A14,作業日報!$D$141:$D$161,"○")+SUMIFS(作業日報!$F$141:$F$161,作業日報!$E$141:$E$161,$A14,作業日報!$H$141:$H$161,"○")</f>
        <v>0</v>
      </c>
      <c r="I14" s="167">
        <f>SUMIFS(作業日報!$B$184:$B$204,作業日報!$A$184:$A$204,$A14,作業日報!$D$184:$D$204,"○")+SUMIFS(作業日報!$F$184:$F$204,作業日報!$E$184:$E$204,$A14,作業日報!$H$184:$H$204,"○")</f>
        <v>0</v>
      </c>
      <c r="J14" s="167">
        <f>SUMIFS(作業日報!$B$227:$B$247,作業日報!$A$227:$A$247,$A14,作業日報!$D$227:$D$247,"○")+SUMIFS(作業日報!$F$227:$F$247,作業日報!$E$227:$E$247,$A14,作業日報!$H$227:$H$247,"○")</f>
        <v>0</v>
      </c>
      <c r="K14" s="167">
        <f>SUMIFS(作業日報!$B$270:$B$290,作業日報!$A$270:$A$290,$A14,作業日報!$D$270:$D$290,"○")+SUMIFS(作業日報!$F$270:$F$290,作業日報!$E$270:$E$290,$A14,作業日報!$H$270:$H$290,"○")</f>
        <v>0</v>
      </c>
      <c r="L14" s="167">
        <f>SUMIFS(作業日報!$B$313:$B$333,作業日報!$A$313:$A$333,$A14,作業日報!$D$313:$D$333,"○")+SUMIFS(作業日報!$F$313:$F$333,作業日報!$E$313:$E$333,$A14,作業日報!$H$313:$H$333,"○")</f>
        <v>0</v>
      </c>
      <c r="M14" s="167">
        <f>SUMIFS(作業日報!$B$356:$B$376,作業日報!$A$356:$A$376,$A14,作業日報!$D$356:$D$376,"○")+SUMIFS(作業日報!$F$356:$F$376,作業日報!$E$356:$E$376,$A14,作業日報!$H$356:$H$376,"○")</f>
        <v>0</v>
      </c>
      <c r="N14" s="167">
        <f>SUMIFS(作業日報!$B$399:$B$419,作業日報!$A$399:$A$419,$A14,作業日報!$D$399:$D$419,"○")+SUMIFS(作業日報!$F$399:$F$419,作業日報!$E$399:$E$419,$A14,作業日報!$H$399:$H$419,"○")</f>
        <v>0</v>
      </c>
      <c r="O14" s="167">
        <f>SUMIFS(作業日報!$B$442:$B$462,作業日報!$A$442:$A$462,$A14,作業日報!$D$442:$D$462,"○")+SUMIFS(作業日報!$F$442:$F$462,作業日報!$E$442:$E$462,$A14,作業日報!$H$442:$H$462,"○")</f>
        <v>0</v>
      </c>
      <c r="P14" s="167">
        <f>SUMIFS(作業日報!$B$485:$B$505,作業日報!$A$485:$A$505,$A14,作業日報!$D$485:$D$505,"○")+SUMIFS(作業日報!$F$485:$F$505,作業日報!$E$485:$E$505,$A14,作業日報!$H$485:$H$505,"○")</f>
        <v>0</v>
      </c>
      <c r="Q14" s="167">
        <f>SUMIFS(作業日報!$B$528:$B$548,作業日報!$A$528:$A$548,$A14,作業日報!$D$528:$D$548,"○")+SUMIFS(作業日報!$F$528:$F$548,作業日報!$E$528:$E$548,$A14,作業日報!$H$528:$H$548,"○")</f>
        <v>0</v>
      </c>
      <c r="R14" s="167">
        <f>SUMIFS(作業日報!$B$571:$B$591,作業日報!$A$571:$A$591,$A14,作業日報!$D$571:$D$591,"○")+SUMIFS(作業日報!$F$571:$F$591,作業日報!$E$571:$E$591,$A14,作業日報!$H$571:$H$591,"○")</f>
        <v>0</v>
      </c>
      <c r="S14" s="230">
        <f>SUMIFS(作業日報!$B$614:$B$634,作業日報!$A$614:$A$634,$A14,作業日報!$D$614:$D$634,"○")+SUMIFS(作業日報!$F$614:$F$634,作業日報!$E$614:$E$634,$A14,作業日報!$H$614:$H$634,"○")</f>
        <v>0</v>
      </c>
      <c r="T14" s="237">
        <f>SUMIFS(作業日報!$B$657:$B$677,作業日報!$A$657:$A$677,$A14,作業日報!$D$657:$D$677,"○")+SUMIFS(作業日報!$F$657:$F$677,作業日報!$E$657:$E$677,$A14,作業日報!$H$657:$H$677,"○")</f>
        <v>0</v>
      </c>
      <c r="U14" s="238">
        <f>SUMIFS(作業日報!$B$700:$B$720,作業日報!$A$700:$A$720,$A14,作業日報!$D$700:$D$720,"○")+SUMIFS(作業日報!$F$700:$F$720,作業日報!$E$700:$E$720,$A14,作業日報!$H$700:$H$720,"○")</f>
        <v>0</v>
      </c>
      <c r="V14" s="238">
        <f>SUMIFS(作業日報!$B$743:$B$763,作業日報!$A$743:$A$763,$A14,作業日報!$D$743:$D$763,"○")+SUMIFS(作業日報!$F$743:$F$763,作業日報!$E$743:$E$763,$A14,作業日報!$H$743:$H$763,"○")</f>
        <v>0</v>
      </c>
      <c r="W14" s="238">
        <f>SUMIFS(作業日報!$B$786:$B$806,作業日報!$A$786:$A$806,$A14,作業日報!$D$786:$D$806,"○")+SUMIFS(作業日報!$F$786:$F$806,作業日報!$E$786:$E$806,$A14,作業日報!$H$786:$H$806,"○")</f>
        <v>0</v>
      </c>
      <c r="X14" s="238">
        <f>SUMIFS(作業日報!$B$829:$B$849,作業日報!$A$829:$A$849,$A14,作業日報!$D$829:$D$849,"○")+SUMIFS(作業日報!$F$829:$F$849,作業日報!$E$829:$E$849,$A14,作業日報!$H$829:$H$849,"○")</f>
        <v>0</v>
      </c>
      <c r="Y14" s="238">
        <f>SUMIFS(作業日報!$B$872:$B$892,作業日報!$A$872:$A$892,$A14,作業日報!$D$872:$D$892,"○")+SUMIFS(作業日報!$F$872:$F$892,作業日報!$E$872:$E$892,$A14,作業日報!$H$872:$H$892,"○")</f>
        <v>0</v>
      </c>
      <c r="Z14" s="238">
        <f>SUMIFS(作業日報!$B$915:$B$935,作業日報!$A$915:$A$935,$A14,作業日報!$D$915:$D$935,"○")+SUMIFS(作業日報!$F$915:$F$935,作業日報!$E$915:$E$935,$A14,作業日報!$H$915:$H$935,"○")</f>
        <v>0</v>
      </c>
      <c r="AA14" s="230">
        <f>SUMIFS(作業日報!$B$958:$B$978,作業日報!$A$958:$A$978,$A14,作業日報!$D$958:$D$978,"○")+SUMIFS(作業日報!$F$958:$F$978,作業日報!$E$958:$E$978,$A14,作業日報!$H$958:$H$978,"○")</f>
        <v>0</v>
      </c>
    </row>
    <row r="15" spans="1:27" x14ac:dyDescent="0.15">
      <c r="A15" s="163"/>
      <c r="B15" s="169"/>
      <c r="C15" s="170"/>
      <c r="D15" s="171">
        <f>SUMIFS(作業日報!B:B,作業日報!A:A,A15,作業日報!D:D,"○")+SUMIFS(作業日報!F:F,作業日報!E:E,A15,作業日報!H:H,"○")</f>
        <v>0</v>
      </c>
      <c r="E15" s="240">
        <f>SUMIFS(作業日報!$B$12:$B$32,作業日報!$A$12:$A$32,$A13,作業日報!$D$12:$D$32,"○")+SUMIFS(作業日報!$F$12:$F$32,作業日報!$E$12:$E$32,$A13,作業日報!$H$12:$H$32,"○")</f>
        <v>0</v>
      </c>
      <c r="F15" s="167">
        <f>SUMIFS(作業日報!$B$55:$B$75,作業日報!$A$55:$A$75,$A15,作業日報!$D$55:$D$75,"○")+SUMIFS(作業日報!$F$55:$F$75,作業日報!$E$55:$E$75,$A15,作業日報!$H$55:$H$75,"○")</f>
        <v>0</v>
      </c>
      <c r="G15" s="167">
        <f>SUMIFS(作業日報!$B$98:$B$118,作業日報!$A$98:$A$118,$A15,作業日報!$D$98:$D$118,"○")+SUMIFS(作業日報!$F$98:$F$118,作業日報!$E$98:$E$118,$A15,作業日報!$H$98:$H$118,"○")</f>
        <v>0</v>
      </c>
      <c r="H15" s="167">
        <f>SUMIFS(作業日報!$B$141:$B$161,作業日報!$A$141:$A$161,$A15,作業日報!$D$141:$D$161,"○")+SUMIFS(作業日報!$F$141:$F$161,作業日報!$E$141:$E$161,$A15,作業日報!$H$141:$H$161,"○")</f>
        <v>0</v>
      </c>
      <c r="I15" s="167">
        <f>SUMIFS(作業日報!$B$184:$B$204,作業日報!$A$184:$A$204,$A15,作業日報!$D$184:$D$204,"○")+SUMIFS(作業日報!$F$184:$F$204,作業日報!$E$184:$E$204,$A15,作業日報!$H$184:$H$204,"○")</f>
        <v>0</v>
      </c>
      <c r="J15" s="167">
        <f>SUMIFS(作業日報!$B$227:$B$247,作業日報!$A$227:$A$247,$A15,作業日報!$D$227:$D$247,"○")+SUMIFS(作業日報!$F$227:$F$247,作業日報!$E$227:$E$247,$A15,作業日報!$H$227:$H$247,"○")</f>
        <v>0</v>
      </c>
      <c r="K15" s="167">
        <f>SUMIFS(作業日報!$B$270:$B$290,作業日報!$A$270:$A$290,$A15,作業日報!$D$270:$D$290,"○")+SUMIFS(作業日報!$F$270:$F$290,作業日報!$E$270:$E$290,$A15,作業日報!$H$270:$H$290,"○")</f>
        <v>0</v>
      </c>
      <c r="L15" s="167">
        <f>SUMIFS(作業日報!$B$313:$B$333,作業日報!$A$313:$A$333,$A15,作業日報!$D$313:$D$333,"○")+SUMIFS(作業日報!$F$313:$F$333,作業日報!$E$313:$E$333,$A15,作業日報!$H$313:$H$333,"○")</f>
        <v>0</v>
      </c>
      <c r="M15" s="167">
        <f>SUMIFS(作業日報!$B$356:$B$376,作業日報!$A$356:$A$376,$A15,作業日報!$D$356:$D$376,"○")+SUMIFS(作業日報!$F$356:$F$376,作業日報!$E$356:$E$376,$A15,作業日報!$H$356:$H$376,"○")</f>
        <v>0</v>
      </c>
      <c r="N15" s="167">
        <f>SUMIFS(作業日報!$B$399:$B$419,作業日報!$A$399:$A$419,$A15,作業日報!$D$399:$D$419,"○")+SUMIFS(作業日報!$F$399:$F$419,作業日報!$E$399:$E$419,$A15,作業日報!$H$399:$H$419,"○")</f>
        <v>0</v>
      </c>
      <c r="O15" s="167">
        <f>SUMIFS(作業日報!$B$442:$B$462,作業日報!$A$442:$A$462,$A15,作業日報!$D$442:$D$462,"○")+SUMIFS(作業日報!$F$442:$F$462,作業日報!$E$442:$E$462,$A15,作業日報!$H$442:$H$462,"○")</f>
        <v>0</v>
      </c>
      <c r="P15" s="167">
        <f>SUMIFS(作業日報!$B$485:$B$505,作業日報!$A$485:$A$505,$A15,作業日報!$D$485:$D$505,"○")+SUMIFS(作業日報!$F$485:$F$505,作業日報!$E$485:$E$505,$A15,作業日報!$H$485:$H$505,"○")</f>
        <v>0</v>
      </c>
      <c r="Q15" s="167">
        <f>SUMIFS(作業日報!$B$528:$B$548,作業日報!$A$528:$A$548,$A15,作業日報!$D$528:$D$548,"○")+SUMIFS(作業日報!$F$528:$F$548,作業日報!$E$528:$E$548,$A15,作業日報!$H$528:$H$548,"○")</f>
        <v>0</v>
      </c>
      <c r="R15" s="167">
        <f>SUMIFS(作業日報!$B$571:$B$591,作業日報!$A$571:$A$591,$A15,作業日報!$D$571:$D$591,"○")+SUMIFS(作業日報!$F$571:$F$591,作業日報!$E$571:$E$591,$A15,作業日報!$H$571:$H$591,"○")</f>
        <v>0</v>
      </c>
      <c r="S15" s="230">
        <f>SUMIFS(作業日報!$B$614:$B$634,作業日報!$A$614:$A$634,$A15,作業日報!$D$614:$D$634,"○")+SUMIFS(作業日報!$F$614:$F$634,作業日報!$E$614:$E$634,$A15,作業日報!$H$614:$H$634,"○")</f>
        <v>0</v>
      </c>
      <c r="T15" s="237">
        <f>SUMIFS(作業日報!$B$657:$B$677,作業日報!$A$657:$A$677,$A15,作業日報!$D$657:$D$677,"○")+SUMIFS(作業日報!$F$657:$F$677,作業日報!$E$657:$E$677,$A15,作業日報!$H$657:$H$677,"○")</f>
        <v>0</v>
      </c>
      <c r="U15" s="238">
        <f>SUMIFS(作業日報!$B$700:$B$720,作業日報!$A$700:$A$720,$A15,作業日報!$D$700:$D$720,"○")+SUMIFS(作業日報!$F$700:$F$720,作業日報!$E$700:$E$720,$A15,作業日報!$H$700:$H$720,"○")</f>
        <v>0</v>
      </c>
      <c r="V15" s="238">
        <f>SUMIFS(作業日報!$B$743:$B$763,作業日報!$A$743:$A$763,$A15,作業日報!$D$743:$D$763,"○")+SUMIFS(作業日報!$F$743:$F$763,作業日報!$E$743:$E$763,$A15,作業日報!$H$743:$H$763,"○")</f>
        <v>0</v>
      </c>
      <c r="W15" s="238">
        <f>SUMIFS(作業日報!$B$786:$B$806,作業日報!$A$786:$A$806,$A15,作業日報!$D$786:$D$806,"○")+SUMIFS(作業日報!$F$786:$F$806,作業日報!$E$786:$E$806,$A15,作業日報!$H$786:$H$806,"○")</f>
        <v>0</v>
      </c>
      <c r="X15" s="238">
        <f>SUMIFS(作業日報!$B$829:$B$849,作業日報!$A$829:$A$849,$A15,作業日報!$D$829:$D$849,"○")+SUMIFS(作業日報!$F$829:$F$849,作業日報!$E$829:$E$849,$A15,作業日報!$H$829:$H$849,"○")</f>
        <v>0</v>
      </c>
      <c r="Y15" s="238">
        <f>SUMIFS(作業日報!$B$872:$B$892,作業日報!$A$872:$A$892,$A15,作業日報!$D$872:$D$892,"○")+SUMIFS(作業日報!$F$872:$F$892,作業日報!$E$872:$E$892,$A15,作業日報!$H$872:$H$892,"○")</f>
        <v>0</v>
      </c>
      <c r="Z15" s="238">
        <f>SUMIFS(作業日報!$B$915:$B$935,作業日報!$A$915:$A$935,$A15,作業日報!$D$915:$D$935,"○")+SUMIFS(作業日報!$F$915:$F$935,作業日報!$E$915:$E$935,$A15,作業日報!$H$915:$H$935,"○")</f>
        <v>0</v>
      </c>
      <c r="AA15" s="230">
        <f>SUMIFS(作業日報!$B$958:$B$978,作業日報!$A$958:$A$978,$A15,作業日報!$D$958:$D$978,"○")+SUMIFS(作業日報!$F$958:$F$978,作業日報!$E$958:$E$978,$A15,作業日報!$H$958:$H$978,"○")</f>
        <v>0</v>
      </c>
    </row>
    <row r="16" spans="1:27" x14ac:dyDescent="0.15">
      <c r="A16" s="168"/>
      <c r="B16" s="169"/>
      <c r="C16" s="170"/>
      <c r="D16" s="171">
        <f>SUMIFS(作業日報!B:B,作業日報!A:A,A16,作業日報!D:D,"○")+SUMIFS(作業日報!F:F,作業日報!E:E,A16,作業日報!H:H,"○")</f>
        <v>0</v>
      </c>
      <c r="E16" s="240">
        <f>SUMIFS(作業日報!$B$12:$B$32,作業日報!$A$12:$A$32,$A16,作業日報!$D$12:$D$32,"○")+SUMIFS(作業日報!$F$12:$F$32,作業日報!$E$12:$E$32,$A16,作業日報!$H$12:$H$32,"○")</f>
        <v>0</v>
      </c>
      <c r="F16" s="167">
        <f>SUMIFS(作業日報!$B$55:$B$75,作業日報!$A$55:$A$75,$A16,作業日報!$D$55:$D$75,"○")+SUMIFS(作業日報!$F$55:$F$75,作業日報!$E$55:$E$75,$A16,作業日報!$H$55:$H$75,"○")</f>
        <v>0</v>
      </c>
      <c r="G16" s="167">
        <f>SUMIFS(作業日報!$B$98:$B$118,作業日報!$A$98:$A$118,$A16,作業日報!$D$98:$D$118,"○")+SUMIFS(作業日報!$F$98:$F$118,作業日報!$E$98:$E$118,$A16,作業日報!$H$98:$H$118,"○")</f>
        <v>0</v>
      </c>
      <c r="H16" s="167">
        <f>SUMIFS(作業日報!$B$141:$B$161,作業日報!$A$141:$A$161,$A16,作業日報!$D$141:$D$161,"○")+SUMIFS(作業日報!$F$141:$F$161,作業日報!$E$141:$E$161,$A16,作業日報!$H$141:$H$161,"○")</f>
        <v>0</v>
      </c>
      <c r="I16" s="167">
        <f>SUMIFS(作業日報!$B$184:$B$204,作業日報!$A$184:$A$204,$A16,作業日報!$D$184:$D$204,"○")+SUMIFS(作業日報!$F$184:$F$204,作業日報!$E$184:$E$204,$A16,作業日報!$H$184:$H$204,"○")</f>
        <v>0</v>
      </c>
      <c r="J16" s="167">
        <f>SUMIFS(作業日報!$B$227:$B$247,作業日報!$A$227:$A$247,$A16,作業日報!$D$227:$D$247,"○")+SUMIFS(作業日報!$F$227:$F$247,作業日報!$E$227:$E$247,$A16,作業日報!$H$227:$H$247,"○")</f>
        <v>0</v>
      </c>
      <c r="K16" s="167">
        <f>SUMIFS(作業日報!$B$270:$B$290,作業日報!$A$270:$A$290,$A16,作業日報!$D$270:$D$290,"○")+SUMIFS(作業日報!$F$270:$F$290,作業日報!$E$270:$E$290,$A16,作業日報!$H$270:$H$290,"○")</f>
        <v>0</v>
      </c>
      <c r="L16" s="167">
        <f>SUMIFS(作業日報!$B$313:$B$333,作業日報!$A$313:$A$333,$A16,作業日報!$D$313:$D$333,"○")+SUMIFS(作業日報!$F$313:$F$333,作業日報!$E$313:$E$333,$A16,作業日報!$H$313:$H$333,"○")</f>
        <v>0</v>
      </c>
      <c r="M16" s="167">
        <f>SUMIFS(作業日報!$B$356:$B$376,作業日報!$A$356:$A$376,$A16,作業日報!$D$356:$D$376,"○")+SUMIFS(作業日報!$F$356:$F$376,作業日報!$E$356:$E$376,$A16,作業日報!$H$356:$H$376,"○")</f>
        <v>0</v>
      </c>
      <c r="N16" s="167">
        <f>SUMIFS(作業日報!$B$399:$B$419,作業日報!$A$399:$A$419,$A16,作業日報!$D$399:$D$419,"○")+SUMIFS(作業日報!$F$399:$F$419,作業日報!$E$399:$E$419,$A16,作業日報!$H$399:$H$419,"○")</f>
        <v>0</v>
      </c>
      <c r="O16" s="167">
        <f>SUMIFS(作業日報!$B$442:$B$462,作業日報!$A$442:$A$462,$A16,作業日報!$D$442:$D$462,"○")+SUMIFS(作業日報!$F$442:$F$462,作業日報!$E$442:$E$462,$A16,作業日報!$H$442:$H$462,"○")</f>
        <v>0</v>
      </c>
      <c r="P16" s="167">
        <f>SUMIFS(作業日報!$B$485:$B$505,作業日報!$A$485:$A$505,$A16,作業日報!$D$485:$D$505,"○")+SUMIFS(作業日報!$F$485:$F$505,作業日報!$E$485:$E$505,$A16,作業日報!$H$485:$H$505,"○")</f>
        <v>0</v>
      </c>
      <c r="Q16" s="167">
        <f>SUMIFS(作業日報!$B$528:$B$548,作業日報!$A$528:$A$548,$A16,作業日報!$D$528:$D$548,"○")+SUMIFS(作業日報!$F$528:$F$548,作業日報!$E$528:$E$548,$A16,作業日報!$H$528:$H$548,"○")</f>
        <v>0</v>
      </c>
      <c r="R16" s="167">
        <f>SUMIFS(作業日報!$B$571:$B$591,作業日報!$A$571:$A$591,$A16,作業日報!$D$571:$D$591,"○")+SUMIFS(作業日報!$F$571:$F$591,作業日報!$E$571:$E$591,$A16,作業日報!$H$571:$H$591,"○")</f>
        <v>0</v>
      </c>
      <c r="S16" s="230">
        <f>SUMIFS(作業日報!$B$614:$B$634,作業日報!$A$614:$A$634,$A16,作業日報!$D$614:$D$634,"○")+SUMIFS(作業日報!$F$614:$F$634,作業日報!$E$614:$E$634,$A16,作業日報!$H$614:$H$634,"○")</f>
        <v>0</v>
      </c>
      <c r="T16" s="237">
        <f>SUMIFS(作業日報!$B$657:$B$677,作業日報!$A$657:$A$677,$A16,作業日報!$D$657:$D$677,"○")+SUMIFS(作業日報!$F$657:$F$677,作業日報!$E$657:$E$677,$A16,作業日報!$H$657:$H$677,"○")</f>
        <v>0</v>
      </c>
      <c r="U16" s="238">
        <f>SUMIFS(作業日報!$B$700:$B$720,作業日報!$A$700:$A$720,$A16,作業日報!$D$700:$D$720,"○")+SUMIFS(作業日報!$F$700:$F$720,作業日報!$E$700:$E$720,$A16,作業日報!$H$700:$H$720,"○")</f>
        <v>0</v>
      </c>
      <c r="V16" s="238">
        <f>SUMIFS(作業日報!$B$743:$B$763,作業日報!$A$743:$A$763,$A16,作業日報!$D$743:$D$763,"○")+SUMIFS(作業日報!$F$743:$F$763,作業日報!$E$743:$E$763,$A16,作業日報!$H$743:$H$763,"○")</f>
        <v>0</v>
      </c>
      <c r="W16" s="238">
        <f>SUMIFS(作業日報!$B$786:$B$806,作業日報!$A$786:$A$806,$A16,作業日報!$D$786:$D$806,"○")+SUMIFS(作業日報!$F$786:$F$806,作業日報!$E$786:$E$806,$A16,作業日報!$H$786:$H$806,"○")</f>
        <v>0</v>
      </c>
      <c r="X16" s="238">
        <f>SUMIFS(作業日報!$B$829:$B$849,作業日報!$A$829:$A$849,$A16,作業日報!$D$829:$D$849,"○")+SUMIFS(作業日報!$F$829:$F$849,作業日報!$E$829:$E$849,$A16,作業日報!$H$829:$H$849,"○")</f>
        <v>0</v>
      </c>
      <c r="Y16" s="238">
        <f>SUMIFS(作業日報!$B$872:$B$892,作業日報!$A$872:$A$892,$A16,作業日報!$D$872:$D$892,"○")+SUMIFS(作業日報!$F$872:$F$892,作業日報!$E$872:$E$892,$A16,作業日報!$H$872:$H$892,"○")</f>
        <v>0</v>
      </c>
      <c r="Z16" s="238">
        <f>SUMIFS(作業日報!$B$915:$B$935,作業日報!$A$915:$A$935,$A16,作業日報!$D$915:$D$935,"○")+SUMIFS(作業日報!$F$915:$F$935,作業日報!$E$915:$E$935,$A16,作業日報!$H$915:$H$935,"○")</f>
        <v>0</v>
      </c>
      <c r="AA16" s="230">
        <f>SUMIFS(作業日報!$B$958:$B$978,作業日報!$A$958:$A$978,$A16,作業日報!$D$958:$D$978,"○")+SUMIFS(作業日報!$F$958:$F$978,作業日報!$E$958:$E$978,$A16,作業日報!$H$958:$H$978,"○")</f>
        <v>0</v>
      </c>
    </row>
    <row r="17" spans="1:27" x14ac:dyDescent="0.15">
      <c r="A17" s="163"/>
      <c r="B17" s="169"/>
      <c r="C17" s="170"/>
      <c r="D17" s="171">
        <f>SUMIFS(作業日報!B:B,作業日報!A:A,A17,作業日報!D:D,"○")+SUMIFS(作業日報!F:F,作業日報!E:E,A17,作業日報!H:H,"○")</f>
        <v>0</v>
      </c>
      <c r="E17" s="240">
        <f>SUMIFS(作業日報!$B$12:$B$32,作業日報!$A$12:$A$32,$A17,作業日報!$D$12:$D$32,"○")+SUMIFS(作業日報!$F$12:$F$32,作業日報!$E$12:$E$32,$A17,作業日報!$H$12:$H$32,"○")</f>
        <v>0</v>
      </c>
      <c r="F17" s="167">
        <f>SUMIFS(作業日報!$B$55:$B$75,作業日報!$A$55:$A$75,$A17,作業日報!$D$55:$D$75,"○")+SUMIFS(作業日報!$F$55:$F$75,作業日報!$E$55:$E$75,$A17,作業日報!$H$55:$H$75,"○")</f>
        <v>0</v>
      </c>
      <c r="G17" s="167">
        <f>SUMIFS(作業日報!$B$98:$B$118,作業日報!$A$98:$A$118,$A17,作業日報!$D$98:$D$118,"○")+SUMIFS(作業日報!$F$98:$F$118,作業日報!$E$98:$E$118,$A17,作業日報!$H$98:$H$118,"○")</f>
        <v>0</v>
      </c>
      <c r="H17" s="167">
        <f>SUMIFS(作業日報!$B$141:$B$161,作業日報!$A$141:$A$161,$A17,作業日報!$D$141:$D$161,"○")+SUMIFS(作業日報!$F$141:$F$161,作業日報!$E$141:$E$161,$A17,作業日報!$H$141:$H$161,"○")</f>
        <v>0</v>
      </c>
      <c r="I17" s="167">
        <f>SUMIFS(作業日報!$B$184:$B$204,作業日報!$A$184:$A$204,$A17,作業日報!$D$184:$D$204,"○")+SUMIFS(作業日報!$F$184:$F$204,作業日報!$E$184:$E$204,$A17,作業日報!$H$184:$H$204,"○")</f>
        <v>0</v>
      </c>
      <c r="J17" s="167">
        <f>SUMIFS(作業日報!$B$227:$B$247,作業日報!$A$227:$A$247,$A17,作業日報!$D$227:$D$247,"○")+SUMIFS(作業日報!$F$227:$F$247,作業日報!$E$227:$E$247,$A17,作業日報!$H$227:$H$247,"○")</f>
        <v>0</v>
      </c>
      <c r="K17" s="167">
        <f>SUMIFS(作業日報!$B$270:$B$290,作業日報!$A$270:$A$290,$A17,作業日報!$D$270:$D$290,"○")+SUMIFS(作業日報!$F$270:$F$290,作業日報!$E$270:$E$290,$A17,作業日報!$H$270:$H$290,"○")</f>
        <v>0</v>
      </c>
      <c r="L17" s="167">
        <f>SUMIFS(作業日報!$B$313:$B$333,作業日報!$A$313:$A$333,$A17,作業日報!$D$313:$D$333,"○")+SUMIFS(作業日報!$F$313:$F$333,作業日報!$E$313:$E$333,$A17,作業日報!$H$313:$H$333,"○")</f>
        <v>0</v>
      </c>
      <c r="M17" s="167">
        <f>SUMIFS(作業日報!$B$356:$B$376,作業日報!$A$356:$A$376,$A17,作業日報!$D$356:$D$376,"○")+SUMIFS(作業日報!$F$356:$F$376,作業日報!$E$356:$E$376,$A17,作業日報!$H$356:$H$376,"○")</f>
        <v>0</v>
      </c>
      <c r="N17" s="167">
        <f>SUMIFS(作業日報!$B$399:$B$419,作業日報!$A$399:$A$419,$A17,作業日報!$D$399:$D$419,"○")+SUMIFS(作業日報!$F$399:$F$419,作業日報!$E$399:$E$419,$A17,作業日報!$H$399:$H$419,"○")</f>
        <v>0</v>
      </c>
      <c r="O17" s="167">
        <f>SUMIFS(作業日報!$B$442:$B$462,作業日報!$A$442:$A$462,$A17,作業日報!$D$442:$D$462,"○")+SUMIFS(作業日報!$F$442:$F$462,作業日報!$E$442:$E$462,$A17,作業日報!$H$442:$H$462,"○")</f>
        <v>0</v>
      </c>
      <c r="P17" s="167">
        <f>SUMIFS(作業日報!$B$485:$B$505,作業日報!$A$485:$A$505,$A17,作業日報!$D$485:$D$505,"○")+SUMIFS(作業日報!$F$485:$F$505,作業日報!$E$485:$E$505,$A17,作業日報!$H$485:$H$505,"○")</f>
        <v>0</v>
      </c>
      <c r="Q17" s="167">
        <f>SUMIFS(作業日報!$B$528:$B$548,作業日報!$A$528:$A$548,$A17,作業日報!$D$528:$D$548,"○")+SUMIFS(作業日報!$F$528:$F$548,作業日報!$E$528:$E$548,$A17,作業日報!$H$528:$H$548,"○")</f>
        <v>0</v>
      </c>
      <c r="R17" s="167">
        <f>SUMIFS(作業日報!$B$571:$B$591,作業日報!$A$571:$A$591,$A17,作業日報!$D$571:$D$591,"○")+SUMIFS(作業日報!$F$571:$F$591,作業日報!$E$571:$E$591,$A17,作業日報!$H$571:$H$591,"○")</f>
        <v>0</v>
      </c>
      <c r="S17" s="230">
        <f>SUMIFS(作業日報!$B$614:$B$634,作業日報!$A$614:$A$634,$A17,作業日報!$D$614:$D$634,"○")+SUMIFS(作業日報!$F$614:$F$634,作業日報!$E$614:$E$634,$A17,作業日報!$H$614:$H$634,"○")</f>
        <v>0</v>
      </c>
      <c r="T17" s="237">
        <f>SUMIFS(作業日報!$B$657:$B$677,作業日報!$A$657:$A$677,$A17,作業日報!$D$657:$D$677,"○")+SUMIFS(作業日報!$F$657:$F$677,作業日報!$E$657:$E$677,$A17,作業日報!$H$657:$H$677,"○")</f>
        <v>0</v>
      </c>
      <c r="U17" s="238">
        <f>SUMIFS(作業日報!$B$700:$B$720,作業日報!$A$700:$A$720,$A17,作業日報!$D$700:$D$720,"○")+SUMIFS(作業日報!$F$700:$F$720,作業日報!$E$700:$E$720,$A17,作業日報!$H$700:$H$720,"○")</f>
        <v>0</v>
      </c>
      <c r="V17" s="238">
        <f>SUMIFS(作業日報!$B$743:$B$763,作業日報!$A$743:$A$763,$A17,作業日報!$D$743:$D$763,"○")+SUMIFS(作業日報!$F$743:$F$763,作業日報!$E$743:$E$763,$A17,作業日報!$H$743:$H$763,"○")</f>
        <v>0</v>
      </c>
      <c r="W17" s="238">
        <f>SUMIFS(作業日報!$B$786:$B$806,作業日報!$A$786:$A$806,$A17,作業日報!$D$786:$D$806,"○")+SUMIFS(作業日報!$F$786:$F$806,作業日報!$E$786:$E$806,$A17,作業日報!$H$786:$H$806,"○")</f>
        <v>0</v>
      </c>
      <c r="X17" s="238">
        <f>SUMIFS(作業日報!$B$829:$B$849,作業日報!$A$829:$A$849,$A17,作業日報!$D$829:$D$849,"○")+SUMIFS(作業日報!$F$829:$F$849,作業日報!$E$829:$E$849,$A17,作業日報!$H$829:$H$849,"○")</f>
        <v>0</v>
      </c>
      <c r="Y17" s="238">
        <f>SUMIFS(作業日報!$B$872:$B$892,作業日報!$A$872:$A$892,$A17,作業日報!$D$872:$D$892,"○")+SUMIFS(作業日報!$F$872:$F$892,作業日報!$E$872:$E$892,$A17,作業日報!$H$872:$H$892,"○")</f>
        <v>0</v>
      </c>
      <c r="Z17" s="238">
        <f>SUMIFS(作業日報!$B$915:$B$935,作業日報!$A$915:$A$935,$A17,作業日報!$D$915:$D$935,"○")+SUMIFS(作業日報!$F$915:$F$935,作業日報!$E$915:$E$935,$A17,作業日報!$H$915:$H$935,"○")</f>
        <v>0</v>
      </c>
      <c r="AA17" s="230">
        <f>SUMIFS(作業日報!$B$958:$B$978,作業日報!$A$958:$A$978,$A17,作業日報!$D$958:$D$978,"○")+SUMIFS(作業日報!$F$958:$F$978,作業日報!$E$958:$E$978,$A17,作業日報!$H$958:$H$978,"○")</f>
        <v>0</v>
      </c>
    </row>
    <row r="18" spans="1:27" x14ac:dyDescent="0.15">
      <c r="A18" s="168"/>
      <c r="B18" s="169"/>
      <c r="C18" s="170"/>
      <c r="D18" s="171">
        <f>SUMIFS(作業日報!B:B,作業日報!A:A,A18,作業日報!D:D,"○")+SUMIFS(作業日報!F:F,作業日報!E:E,A18,作業日報!H:H,"○")</f>
        <v>0</v>
      </c>
      <c r="E18" s="240">
        <f>SUMIFS(作業日報!$B$12:$B$32,作業日報!$A$12:$A$32,$A18,作業日報!$D$12:$D$32,"○")+SUMIFS(作業日報!$F$12:$F$32,作業日報!$E$12:$E$32,$A18,作業日報!$H$12:$H$32,"○")</f>
        <v>0</v>
      </c>
      <c r="F18" s="167">
        <f>SUMIFS(作業日報!$B$55:$B$75,作業日報!$A$55:$A$75,$A18,作業日報!$D$55:$D$75,"○")+SUMIFS(作業日報!$F$55:$F$75,作業日報!$E$55:$E$75,$A18,作業日報!$H$55:$H$75,"○")</f>
        <v>0</v>
      </c>
      <c r="G18" s="167">
        <f>SUMIFS(作業日報!$B$98:$B$118,作業日報!$A$98:$A$118,$A18,作業日報!$D$98:$D$118,"○")+SUMIFS(作業日報!$F$98:$F$118,作業日報!$E$98:$E$118,$A18,作業日報!$H$98:$H$118,"○")</f>
        <v>0</v>
      </c>
      <c r="H18" s="167">
        <f>SUMIFS(作業日報!$B$141:$B$161,作業日報!$A$141:$A$161,$A18,作業日報!$D$141:$D$161,"○")+SUMIFS(作業日報!$F$141:$F$161,作業日報!$E$141:$E$161,$A18,作業日報!$H$141:$H$161,"○")</f>
        <v>0</v>
      </c>
      <c r="I18" s="167">
        <f>SUMIFS(作業日報!$B$184:$B$204,作業日報!$A$184:$A$204,$A18,作業日報!$D$184:$D$204,"○")+SUMIFS(作業日報!$F$184:$F$204,作業日報!$E$184:$E$204,$A18,作業日報!$H$184:$H$204,"○")</f>
        <v>0</v>
      </c>
      <c r="J18" s="167">
        <f>SUMIFS(作業日報!$B$227:$B$247,作業日報!$A$227:$A$247,$A18,作業日報!$D$227:$D$247,"○")+SUMIFS(作業日報!$F$227:$F$247,作業日報!$E$227:$E$247,$A18,作業日報!$H$227:$H$247,"○")</f>
        <v>0</v>
      </c>
      <c r="K18" s="167">
        <f>SUMIFS(作業日報!$B$270:$B$290,作業日報!$A$270:$A$290,$A18,作業日報!$D$270:$D$290,"○")+SUMIFS(作業日報!$F$270:$F$290,作業日報!$E$270:$E$290,$A18,作業日報!$H$270:$H$290,"○")</f>
        <v>0</v>
      </c>
      <c r="L18" s="167">
        <f>SUMIFS(作業日報!$B$313:$B$333,作業日報!$A$313:$A$333,$A18,作業日報!$D$313:$D$333,"○")+SUMIFS(作業日報!$F$313:$F$333,作業日報!$E$313:$E$333,$A18,作業日報!$H$313:$H$333,"○")</f>
        <v>0</v>
      </c>
      <c r="M18" s="167">
        <f>SUMIFS(作業日報!$B$356:$B$376,作業日報!$A$356:$A$376,$A18,作業日報!$D$356:$D$376,"○")+SUMIFS(作業日報!$F$356:$F$376,作業日報!$E$356:$E$376,$A18,作業日報!$H$356:$H$376,"○")</f>
        <v>0</v>
      </c>
      <c r="N18" s="167">
        <f>SUMIFS(作業日報!$B$399:$B$419,作業日報!$A$399:$A$419,$A18,作業日報!$D$399:$D$419,"○")+SUMIFS(作業日報!$F$399:$F$419,作業日報!$E$399:$E$419,$A18,作業日報!$H$399:$H$419,"○")</f>
        <v>0</v>
      </c>
      <c r="O18" s="167">
        <f>SUMIFS(作業日報!$B$442:$B$462,作業日報!$A$442:$A$462,$A18,作業日報!$D$442:$D$462,"○")+SUMIFS(作業日報!$F$442:$F$462,作業日報!$E$442:$E$462,$A18,作業日報!$H$442:$H$462,"○")</f>
        <v>0</v>
      </c>
      <c r="P18" s="167">
        <f>SUMIFS(作業日報!$B$485:$B$505,作業日報!$A$485:$A$505,$A18,作業日報!$D$485:$D$505,"○")+SUMIFS(作業日報!$F$485:$F$505,作業日報!$E$485:$E$505,$A18,作業日報!$H$485:$H$505,"○")</f>
        <v>0</v>
      </c>
      <c r="Q18" s="167">
        <f>SUMIFS(作業日報!$B$528:$B$548,作業日報!$A$528:$A$548,$A18,作業日報!$D$528:$D$548,"○")+SUMIFS(作業日報!$F$528:$F$548,作業日報!$E$528:$E$548,$A18,作業日報!$H$528:$H$548,"○")</f>
        <v>0</v>
      </c>
      <c r="R18" s="167">
        <f>SUMIFS(作業日報!$B$571:$B$591,作業日報!$A$571:$A$591,$A18,作業日報!$D$571:$D$591,"○")+SUMIFS(作業日報!$F$571:$F$591,作業日報!$E$571:$E$591,$A18,作業日報!$H$571:$H$591,"○")</f>
        <v>0</v>
      </c>
      <c r="S18" s="230">
        <f>SUMIFS(作業日報!$B$614:$B$634,作業日報!$A$614:$A$634,$A18,作業日報!$D$614:$D$634,"○")+SUMIFS(作業日報!$F$614:$F$634,作業日報!$E$614:$E$634,$A18,作業日報!$H$614:$H$634,"○")</f>
        <v>0</v>
      </c>
      <c r="T18" s="237">
        <f>SUMIFS(作業日報!$B$657:$B$677,作業日報!$A$657:$A$677,$A18,作業日報!$D$657:$D$677,"○")+SUMIFS(作業日報!$F$657:$F$677,作業日報!$E$657:$E$677,$A18,作業日報!$H$657:$H$677,"○")</f>
        <v>0</v>
      </c>
      <c r="U18" s="238">
        <f>SUMIFS(作業日報!$B$700:$B$720,作業日報!$A$700:$A$720,$A18,作業日報!$D$700:$D$720,"○")+SUMIFS(作業日報!$F$700:$F$720,作業日報!$E$700:$E$720,$A18,作業日報!$H$700:$H$720,"○")</f>
        <v>0</v>
      </c>
      <c r="V18" s="238">
        <f>SUMIFS(作業日報!$B$743:$B$763,作業日報!$A$743:$A$763,$A18,作業日報!$D$743:$D$763,"○")+SUMIFS(作業日報!$F$743:$F$763,作業日報!$E$743:$E$763,$A18,作業日報!$H$743:$H$763,"○")</f>
        <v>0</v>
      </c>
      <c r="W18" s="238">
        <f>SUMIFS(作業日報!$B$786:$B$806,作業日報!$A$786:$A$806,$A18,作業日報!$D$786:$D$806,"○")+SUMIFS(作業日報!$F$786:$F$806,作業日報!$E$786:$E$806,$A18,作業日報!$H$786:$H$806,"○")</f>
        <v>0</v>
      </c>
      <c r="X18" s="238">
        <f>SUMIFS(作業日報!$B$829:$B$849,作業日報!$A$829:$A$849,$A18,作業日報!$D$829:$D$849,"○")+SUMIFS(作業日報!$F$829:$F$849,作業日報!$E$829:$E$849,$A18,作業日報!$H$829:$H$849,"○")</f>
        <v>0</v>
      </c>
      <c r="Y18" s="238">
        <f>SUMIFS(作業日報!$B$872:$B$892,作業日報!$A$872:$A$892,$A18,作業日報!$D$872:$D$892,"○")+SUMIFS(作業日報!$F$872:$F$892,作業日報!$E$872:$E$892,$A18,作業日報!$H$872:$H$892,"○")</f>
        <v>0</v>
      </c>
      <c r="Z18" s="238">
        <f>SUMIFS(作業日報!$B$915:$B$935,作業日報!$A$915:$A$935,$A18,作業日報!$D$915:$D$935,"○")+SUMIFS(作業日報!$F$915:$F$935,作業日報!$E$915:$E$935,$A18,作業日報!$H$915:$H$935,"○")</f>
        <v>0</v>
      </c>
      <c r="AA18" s="230">
        <f>SUMIFS(作業日報!$B$958:$B$978,作業日報!$A$958:$A$978,$A18,作業日報!$D$958:$D$978,"○")+SUMIFS(作業日報!$F$958:$F$978,作業日報!$E$958:$E$978,$A18,作業日報!$H$958:$H$978,"○")</f>
        <v>0</v>
      </c>
    </row>
    <row r="19" spans="1:27" x14ac:dyDescent="0.15">
      <c r="A19" s="163"/>
      <c r="B19" s="169"/>
      <c r="C19" s="170"/>
      <c r="D19" s="171">
        <f>SUMIFS(作業日報!B:B,作業日報!A:A,A19,作業日報!D:D,"○")+SUMIFS(作業日報!F:F,作業日報!E:E,A19,作業日報!H:H,"○")</f>
        <v>0</v>
      </c>
      <c r="E19" s="240">
        <f>SUMIFS(作業日報!$B$12:$B$32,作業日報!$A$12:$A$32,$A19,作業日報!$D$12:$D$32,"○")+SUMIFS(作業日報!$F$12:$F$32,作業日報!$E$12:$E$32,$A19,作業日報!$H$12:$H$32,"○")</f>
        <v>0</v>
      </c>
      <c r="F19" s="167">
        <f>SUMIFS(作業日報!$B$55:$B$75,作業日報!$A$55:$A$75,$A19,作業日報!$D$55:$D$75,"○")+SUMIFS(作業日報!$F$55:$F$75,作業日報!$E$55:$E$75,$A19,作業日報!$H$55:$H$75,"○")</f>
        <v>0</v>
      </c>
      <c r="G19" s="167">
        <f>SUMIFS(作業日報!$B$98:$B$118,作業日報!$A$98:$A$118,$A19,作業日報!$D$98:$D$118,"○")+SUMIFS(作業日報!$F$98:$F$118,作業日報!$E$98:$E$118,$A19,作業日報!$H$98:$H$118,"○")</f>
        <v>0</v>
      </c>
      <c r="H19" s="167">
        <f>SUMIFS(作業日報!$B$141:$B$161,作業日報!$A$141:$A$161,$A19,作業日報!$D$141:$D$161,"○")+SUMIFS(作業日報!$F$141:$F$161,作業日報!$E$141:$E$161,$A19,作業日報!$H$141:$H$161,"○")</f>
        <v>0</v>
      </c>
      <c r="I19" s="167">
        <f>SUMIFS(作業日報!$B$184:$B$204,作業日報!$A$184:$A$204,$A19,作業日報!$D$184:$D$204,"○")+SUMIFS(作業日報!$F$184:$F$204,作業日報!$E$184:$E$204,$A19,作業日報!$H$184:$H$204,"○")</f>
        <v>0</v>
      </c>
      <c r="J19" s="167">
        <f>SUMIFS(作業日報!$B$227:$B$247,作業日報!$A$227:$A$247,$A19,作業日報!$D$227:$D$247,"○")+SUMIFS(作業日報!$F$227:$F$247,作業日報!$E$227:$E$247,$A19,作業日報!$H$227:$H$247,"○")</f>
        <v>0</v>
      </c>
      <c r="K19" s="167">
        <f>SUMIFS(作業日報!$B$270:$B$290,作業日報!$A$270:$A$290,$A19,作業日報!$D$270:$D$290,"○")+SUMIFS(作業日報!$F$270:$F$290,作業日報!$E$270:$E$290,$A19,作業日報!$H$270:$H$290,"○")</f>
        <v>0</v>
      </c>
      <c r="L19" s="167">
        <f>SUMIFS(作業日報!$B$313:$B$333,作業日報!$A$313:$A$333,$A19,作業日報!$D$313:$D$333,"○")+SUMIFS(作業日報!$F$313:$F$333,作業日報!$E$313:$E$333,$A19,作業日報!$H$313:$H$333,"○")</f>
        <v>0</v>
      </c>
      <c r="M19" s="167">
        <f>SUMIFS(作業日報!$B$356:$B$376,作業日報!$A$356:$A$376,$A19,作業日報!$D$356:$D$376,"○")+SUMIFS(作業日報!$F$356:$F$376,作業日報!$E$356:$E$376,$A19,作業日報!$H$356:$H$376,"○")</f>
        <v>0</v>
      </c>
      <c r="N19" s="167">
        <f>SUMIFS(作業日報!$B$399:$B$419,作業日報!$A$399:$A$419,$A19,作業日報!$D$399:$D$419,"○")+SUMIFS(作業日報!$F$399:$F$419,作業日報!$E$399:$E$419,$A19,作業日報!$H$399:$H$419,"○")</f>
        <v>0</v>
      </c>
      <c r="O19" s="167">
        <f>SUMIFS(作業日報!$B$442:$B$462,作業日報!$A$442:$A$462,$A19,作業日報!$D$442:$D$462,"○")+SUMIFS(作業日報!$F$442:$F$462,作業日報!$E$442:$E$462,$A19,作業日報!$H$442:$H$462,"○")</f>
        <v>0</v>
      </c>
      <c r="P19" s="167">
        <f>SUMIFS(作業日報!$B$485:$B$505,作業日報!$A$485:$A$505,$A19,作業日報!$D$485:$D$505,"○")+SUMIFS(作業日報!$F$485:$F$505,作業日報!$E$485:$E$505,$A19,作業日報!$H$485:$H$505,"○")</f>
        <v>0</v>
      </c>
      <c r="Q19" s="167">
        <f>SUMIFS(作業日報!$B$528:$B$548,作業日報!$A$528:$A$548,$A19,作業日報!$D$528:$D$548,"○")+SUMIFS(作業日報!$F$528:$F$548,作業日報!$E$528:$E$548,$A19,作業日報!$H$528:$H$548,"○")</f>
        <v>0</v>
      </c>
      <c r="R19" s="167">
        <f>SUMIFS(作業日報!$B$571:$B$591,作業日報!$A$571:$A$591,$A19,作業日報!$D$571:$D$591,"○")+SUMIFS(作業日報!$F$571:$F$591,作業日報!$E$571:$E$591,$A19,作業日報!$H$571:$H$591,"○")</f>
        <v>0</v>
      </c>
      <c r="S19" s="230">
        <f>SUMIFS(作業日報!$B$614:$B$634,作業日報!$A$614:$A$634,$A19,作業日報!$D$614:$D$634,"○")+SUMIFS(作業日報!$F$614:$F$634,作業日報!$E$614:$E$634,$A19,作業日報!$H$614:$H$634,"○")</f>
        <v>0</v>
      </c>
      <c r="T19" s="237">
        <f>SUMIFS(作業日報!$B$657:$B$677,作業日報!$A$657:$A$677,$A19,作業日報!$D$657:$D$677,"○")+SUMIFS(作業日報!$F$657:$F$677,作業日報!$E$657:$E$677,$A19,作業日報!$H$657:$H$677,"○")</f>
        <v>0</v>
      </c>
      <c r="U19" s="238">
        <f>SUMIFS(作業日報!$B$700:$B$720,作業日報!$A$700:$A$720,$A19,作業日報!$D$700:$D$720,"○")+SUMIFS(作業日報!$F$700:$F$720,作業日報!$E$700:$E$720,$A19,作業日報!$H$700:$H$720,"○")</f>
        <v>0</v>
      </c>
      <c r="V19" s="238">
        <f>SUMIFS(作業日報!$B$743:$B$763,作業日報!$A$743:$A$763,$A19,作業日報!$D$743:$D$763,"○")+SUMIFS(作業日報!$F$743:$F$763,作業日報!$E$743:$E$763,$A19,作業日報!$H$743:$H$763,"○")</f>
        <v>0</v>
      </c>
      <c r="W19" s="238">
        <f>SUMIFS(作業日報!$B$786:$B$806,作業日報!$A$786:$A$806,$A19,作業日報!$D$786:$D$806,"○")+SUMIFS(作業日報!$F$786:$F$806,作業日報!$E$786:$E$806,$A19,作業日報!$H$786:$H$806,"○")</f>
        <v>0</v>
      </c>
      <c r="X19" s="238">
        <f>SUMIFS(作業日報!$B$829:$B$849,作業日報!$A$829:$A$849,$A19,作業日報!$D$829:$D$849,"○")+SUMIFS(作業日報!$F$829:$F$849,作業日報!$E$829:$E$849,$A19,作業日報!$H$829:$H$849,"○")</f>
        <v>0</v>
      </c>
      <c r="Y19" s="238">
        <f>SUMIFS(作業日報!$B$872:$B$892,作業日報!$A$872:$A$892,$A19,作業日報!$D$872:$D$892,"○")+SUMIFS(作業日報!$F$872:$F$892,作業日報!$E$872:$E$892,$A19,作業日報!$H$872:$H$892,"○")</f>
        <v>0</v>
      </c>
      <c r="Z19" s="238">
        <f>SUMIFS(作業日報!$B$915:$B$935,作業日報!$A$915:$A$935,$A19,作業日報!$D$915:$D$935,"○")+SUMIFS(作業日報!$F$915:$F$935,作業日報!$E$915:$E$935,$A19,作業日報!$H$915:$H$935,"○")</f>
        <v>0</v>
      </c>
      <c r="AA19" s="230">
        <f>SUMIFS(作業日報!$B$958:$B$978,作業日報!$A$958:$A$978,$A19,作業日報!$D$958:$D$978,"○")+SUMIFS(作業日報!$F$958:$F$978,作業日報!$E$958:$E$978,$A19,作業日報!$H$958:$H$978,"○")</f>
        <v>0</v>
      </c>
    </row>
    <row r="20" spans="1:27" x14ac:dyDescent="0.15">
      <c r="A20" s="168"/>
      <c r="B20" s="169"/>
      <c r="C20" s="170"/>
      <c r="D20" s="171">
        <f>SUMIFS(作業日報!B:B,作業日報!A:A,A20,作業日報!D:D,"○")+SUMIFS(作業日報!F:F,作業日報!E:E,A20,作業日報!H:H,"○")</f>
        <v>0</v>
      </c>
      <c r="E20" s="240">
        <f>SUMIFS(作業日報!$B$12:$B$32,作業日報!$A$12:$A$32,$A20,作業日報!$D$12:$D$32,"○")+SUMIFS(作業日報!$F$12:$F$32,作業日報!$E$12:$E$32,$A20,作業日報!$H$12:$H$32,"○")</f>
        <v>0</v>
      </c>
      <c r="F20" s="167">
        <f>SUMIFS(作業日報!$B$55:$B$75,作業日報!$A$55:$A$75,$A20,作業日報!$D$55:$D$75,"○")+SUMIFS(作業日報!$F$55:$F$75,作業日報!$E$55:$E$75,$A20,作業日報!$H$55:$H$75,"○")</f>
        <v>0</v>
      </c>
      <c r="G20" s="167">
        <f>SUMIFS(作業日報!$B$98:$B$118,作業日報!$A$98:$A$118,$A20,作業日報!$D$98:$D$118,"○")+SUMIFS(作業日報!$F$98:$F$118,作業日報!$E$98:$E$118,$A20,作業日報!$H$98:$H$118,"○")</f>
        <v>0</v>
      </c>
      <c r="H20" s="167">
        <f>SUMIFS(作業日報!$B$141:$B$161,作業日報!$A$141:$A$161,$A20,作業日報!$D$141:$D$161,"○")+SUMIFS(作業日報!$F$141:$F$161,作業日報!$E$141:$E$161,$A20,作業日報!$H$141:$H$161,"○")</f>
        <v>0</v>
      </c>
      <c r="I20" s="167">
        <f>SUMIFS(作業日報!$B$184:$B$204,作業日報!$A$184:$A$204,$A20,作業日報!$D$184:$D$204,"○")+SUMIFS(作業日報!$F$184:$F$204,作業日報!$E$184:$E$204,$A20,作業日報!$H$184:$H$204,"○")</f>
        <v>0</v>
      </c>
      <c r="J20" s="167">
        <f>SUMIFS(作業日報!$B$227:$B$247,作業日報!$A$227:$A$247,$A20,作業日報!$D$227:$D$247,"○")+SUMIFS(作業日報!$F$227:$F$247,作業日報!$E$227:$E$247,$A20,作業日報!$H$227:$H$247,"○")</f>
        <v>0</v>
      </c>
      <c r="K20" s="167">
        <f>SUMIFS(作業日報!$B$270:$B$290,作業日報!$A$270:$A$290,$A20,作業日報!$D$270:$D$290,"○")+SUMIFS(作業日報!$F$270:$F$290,作業日報!$E$270:$E$290,$A20,作業日報!$H$270:$H$290,"○")</f>
        <v>0</v>
      </c>
      <c r="L20" s="167">
        <f>SUMIFS(作業日報!$B$313:$B$333,作業日報!$A$313:$A$333,$A20,作業日報!$D$313:$D$333,"○")+SUMIFS(作業日報!$F$313:$F$333,作業日報!$E$313:$E$333,$A20,作業日報!$H$313:$H$333,"○")</f>
        <v>0</v>
      </c>
      <c r="M20" s="167">
        <f>SUMIFS(作業日報!$B$356:$B$376,作業日報!$A$356:$A$376,$A20,作業日報!$D$356:$D$376,"○")+SUMIFS(作業日報!$F$356:$F$376,作業日報!$E$356:$E$376,$A20,作業日報!$H$356:$H$376,"○")</f>
        <v>0</v>
      </c>
      <c r="N20" s="167">
        <f>SUMIFS(作業日報!$B$399:$B$419,作業日報!$A$399:$A$419,$A20,作業日報!$D$399:$D$419,"○")+SUMIFS(作業日報!$F$399:$F$419,作業日報!$E$399:$E$419,$A20,作業日報!$H$399:$H$419,"○")</f>
        <v>0</v>
      </c>
      <c r="O20" s="167">
        <f>SUMIFS(作業日報!$B$442:$B$462,作業日報!$A$442:$A$462,$A20,作業日報!$D$442:$D$462,"○")+SUMIFS(作業日報!$F$442:$F$462,作業日報!$E$442:$E$462,$A20,作業日報!$H$442:$H$462,"○")</f>
        <v>0</v>
      </c>
      <c r="P20" s="167">
        <f>SUMIFS(作業日報!$B$485:$B$505,作業日報!$A$485:$A$505,$A20,作業日報!$D$485:$D$505,"○")+SUMIFS(作業日報!$F$485:$F$505,作業日報!$E$485:$E$505,$A20,作業日報!$H$485:$H$505,"○")</f>
        <v>0</v>
      </c>
      <c r="Q20" s="167">
        <f>SUMIFS(作業日報!$B$528:$B$548,作業日報!$A$528:$A$548,$A20,作業日報!$D$528:$D$548,"○")+SUMIFS(作業日報!$F$528:$F$548,作業日報!$E$528:$E$548,$A20,作業日報!$H$528:$H$548,"○")</f>
        <v>0</v>
      </c>
      <c r="R20" s="167">
        <f>SUMIFS(作業日報!$B$571:$B$591,作業日報!$A$571:$A$591,$A20,作業日報!$D$571:$D$591,"○")+SUMIFS(作業日報!$F$571:$F$591,作業日報!$E$571:$E$591,$A20,作業日報!$H$571:$H$591,"○")</f>
        <v>0</v>
      </c>
      <c r="S20" s="230">
        <f>SUMIFS(作業日報!$B$614:$B$634,作業日報!$A$614:$A$634,$A20,作業日報!$D$614:$D$634,"○")+SUMIFS(作業日報!$F$614:$F$634,作業日報!$E$614:$E$634,$A20,作業日報!$H$614:$H$634,"○")</f>
        <v>0</v>
      </c>
      <c r="T20" s="237">
        <f>SUMIFS(作業日報!$B$657:$B$677,作業日報!$A$657:$A$677,$A20,作業日報!$D$657:$D$677,"○")+SUMIFS(作業日報!$F$657:$F$677,作業日報!$E$657:$E$677,$A20,作業日報!$H$657:$H$677,"○")</f>
        <v>0</v>
      </c>
      <c r="U20" s="238">
        <f>SUMIFS(作業日報!$B$700:$B$720,作業日報!$A$700:$A$720,$A20,作業日報!$D$700:$D$720,"○")+SUMIFS(作業日報!$F$700:$F$720,作業日報!$E$700:$E$720,$A20,作業日報!$H$700:$H$720,"○")</f>
        <v>0</v>
      </c>
      <c r="V20" s="238">
        <f>SUMIFS(作業日報!$B$743:$B$763,作業日報!$A$743:$A$763,$A20,作業日報!$D$743:$D$763,"○")+SUMIFS(作業日報!$F$743:$F$763,作業日報!$E$743:$E$763,$A20,作業日報!$H$743:$H$763,"○")</f>
        <v>0</v>
      </c>
      <c r="W20" s="238">
        <f>SUMIFS(作業日報!$B$786:$B$806,作業日報!$A$786:$A$806,$A20,作業日報!$D$786:$D$806,"○")+SUMIFS(作業日報!$F$786:$F$806,作業日報!$E$786:$E$806,$A20,作業日報!$H$786:$H$806,"○")</f>
        <v>0</v>
      </c>
      <c r="X20" s="238">
        <f>SUMIFS(作業日報!$B$829:$B$849,作業日報!$A$829:$A$849,$A20,作業日報!$D$829:$D$849,"○")+SUMIFS(作業日報!$F$829:$F$849,作業日報!$E$829:$E$849,$A20,作業日報!$H$829:$H$849,"○")</f>
        <v>0</v>
      </c>
      <c r="Y20" s="238">
        <f>SUMIFS(作業日報!$B$872:$B$892,作業日報!$A$872:$A$892,$A20,作業日報!$D$872:$D$892,"○")+SUMIFS(作業日報!$F$872:$F$892,作業日報!$E$872:$E$892,$A20,作業日報!$H$872:$H$892,"○")</f>
        <v>0</v>
      </c>
      <c r="Z20" s="238">
        <f>SUMIFS(作業日報!$B$915:$B$935,作業日報!$A$915:$A$935,$A20,作業日報!$D$915:$D$935,"○")+SUMIFS(作業日報!$F$915:$F$935,作業日報!$E$915:$E$935,$A20,作業日報!$H$915:$H$935,"○")</f>
        <v>0</v>
      </c>
      <c r="AA20" s="230">
        <f>SUMIFS(作業日報!$B$958:$B$978,作業日報!$A$958:$A$978,$A20,作業日報!$D$958:$D$978,"○")+SUMIFS(作業日報!$F$958:$F$978,作業日報!$E$958:$E$978,$A20,作業日報!$H$958:$H$978,"○")</f>
        <v>0</v>
      </c>
    </row>
    <row r="21" spans="1:27" x14ac:dyDescent="0.15">
      <c r="A21" s="163"/>
      <c r="B21" s="169"/>
      <c r="C21" s="170"/>
      <c r="D21" s="171">
        <f>SUMIFS(作業日報!B:B,作業日報!A:A,A21,作業日報!D:D,"○")+SUMIFS(作業日報!F:F,作業日報!E:E,A21,作業日報!H:H,"○")</f>
        <v>0</v>
      </c>
      <c r="E21" s="240">
        <f>SUMIFS(作業日報!$B$12:$B$32,作業日報!$A$12:$A$32,$A21,作業日報!$D$12:$D$32,"○")+SUMIFS(作業日報!$F$12:$F$32,作業日報!$E$12:$E$32,$A21,作業日報!$H$12:$H$32,"○")</f>
        <v>0</v>
      </c>
      <c r="F21" s="167">
        <f>SUMIFS(作業日報!$B$55:$B$75,作業日報!$A$55:$A$75,$A21,作業日報!$D$55:$D$75,"○")+SUMIFS(作業日報!$F$55:$F$75,作業日報!$E$55:$E$75,$A21,作業日報!$H$55:$H$75,"○")</f>
        <v>0</v>
      </c>
      <c r="G21" s="167">
        <f>SUMIFS(作業日報!$B$98:$B$118,作業日報!$A$98:$A$118,$A21,作業日報!$D$98:$D$118,"○")+SUMIFS(作業日報!$F$98:$F$118,作業日報!$E$98:$E$118,$A21,作業日報!$H$98:$H$118,"○")</f>
        <v>0</v>
      </c>
      <c r="H21" s="167">
        <f>SUMIFS(作業日報!$B$141:$B$161,作業日報!$A$141:$A$161,$A21,作業日報!$D$141:$D$161,"○")+SUMIFS(作業日報!$F$141:$F$161,作業日報!$E$141:$E$161,$A21,作業日報!$H$141:$H$161,"○")</f>
        <v>0</v>
      </c>
      <c r="I21" s="167">
        <f>SUMIFS(作業日報!$B$184:$B$204,作業日報!$A$184:$A$204,$A21,作業日報!$D$184:$D$204,"○")+SUMIFS(作業日報!$F$184:$F$204,作業日報!$E$184:$E$204,$A21,作業日報!$H$184:$H$204,"○")</f>
        <v>0</v>
      </c>
      <c r="J21" s="167">
        <f>SUMIFS(作業日報!$B$227:$B$247,作業日報!$A$227:$A$247,$A21,作業日報!$D$227:$D$247,"○")+SUMIFS(作業日報!$F$227:$F$247,作業日報!$E$227:$E$247,$A21,作業日報!$H$227:$H$247,"○")</f>
        <v>0</v>
      </c>
      <c r="K21" s="167">
        <f>SUMIFS(作業日報!$B$270:$B$290,作業日報!$A$270:$A$290,$A21,作業日報!$D$270:$D$290,"○")+SUMIFS(作業日報!$F$270:$F$290,作業日報!$E$270:$E$290,$A21,作業日報!$H$270:$H$290,"○")</f>
        <v>0</v>
      </c>
      <c r="L21" s="167">
        <f>SUMIFS(作業日報!$B$313:$B$333,作業日報!$A$313:$A$333,$A21,作業日報!$D$313:$D$333,"○")+SUMIFS(作業日報!$F$313:$F$333,作業日報!$E$313:$E$333,$A21,作業日報!$H$313:$H$333,"○")</f>
        <v>0</v>
      </c>
      <c r="M21" s="167">
        <f>SUMIFS(作業日報!$B$356:$B$376,作業日報!$A$356:$A$376,$A21,作業日報!$D$356:$D$376,"○")+SUMIFS(作業日報!$F$356:$F$376,作業日報!$E$356:$E$376,$A21,作業日報!$H$356:$H$376,"○")</f>
        <v>0</v>
      </c>
      <c r="N21" s="167">
        <f>SUMIFS(作業日報!$B$399:$B$419,作業日報!$A$399:$A$419,$A21,作業日報!$D$399:$D$419,"○")+SUMIFS(作業日報!$F$399:$F$419,作業日報!$E$399:$E$419,$A21,作業日報!$H$399:$H$419,"○")</f>
        <v>0</v>
      </c>
      <c r="O21" s="167">
        <f>SUMIFS(作業日報!$B$442:$B$462,作業日報!$A$442:$A$462,$A21,作業日報!$D$442:$D$462,"○")+SUMIFS(作業日報!$F$442:$F$462,作業日報!$E$442:$E$462,$A21,作業日報!$H$442:$H$462,"○")</f>
        <v>0</v>
      </c>
      <c r="P21" s="167">
        <f>SUMIFS(作業日報!$B$485:$B$505,作業日報!$A$485:$A$505,$A21,作業日報!$D$485:$D$505,"○")+SUMIFS(作業日報!$F$485:$F$505,作業日報!$E$485:$E$505,$A21,作業日報!$H$485:$H$505,"○")</f>
        <v>0</v>
      </c>
      <c r="Q21" s="167">
        <f>SUMIFS(作業日報!$B$528:$B$548,作業日報!$A$528:$A$548,$A21,作業日報!$D$528:$D$548,"○")+SUMIFS(作業日報!$F$528:$F$548,作業日報!$E$528:$E$548,$A21,作業日報!$H$528:$H$548,"○")</f>
        <v>0</v>
      </c>
      <c r="R21" s="167">
        <f>SUMIFS(作業日報!$B$571:$B$591,作業日報!$A$571:$A$591,$A21,作業日報!$D$571:$D$591,"○")+SUMIFS(作業日報!$F$571:$F$591,作業日報!$E$571:$E$591,$A21,作業日報!$H$571:$H$591,"○")</f>
        <v>0</v>
      </c>
      <c r="S21" s="230">
        <f>SUMIFS(作業日報!$B$614:$B$634,作業日報!$A$614:$A$634,$A21,作業日報!$D$614:$D$634,"○")+SUMIFS(作業日報!$F$614:$F$634,作業日報!$E$614:$E$634,$A21,作業日報!$H$614:$H$634,"○")</f>
        <v>0</v>
      </c>
      <c r="T21" s="237">
        <f>SUMIFS(作業日報!$B$657:$B$677,作業日報!$A$657:$A$677,$A21,作業日報!$D$657:$D$677,"○")+SUMIFS(作業日報!$F$657:$F$677,作業日報!$E$657:$E$677,$A21,作業日報!$H$657:$H$677,"○")</f>
        <v>0</v>
      </c>
      <c r="U21" s="238">
        <f>SUMIFS(作業日報!$B$700:$B$720,作業日報!$A$700:$A$720,$A21,作業日報!$D$700:$D$720,"○")+SUMIFS(作業日報!$F$700:$F$720,作業日報!$E$700:$E$720,$A21,作業日報!$H$700:$H$720,"○")</f>
        <v>0</v>
      </c>
      <c r="V21" s="238">
        <f>SUMIFS(作業日報!$B$743:$B$763,作業日報!$A$743:$A$763,$A21,作業日報!$D$743:$D$763,"○")+SUMIFS(作業日報!$F$743:$F$763,作業日報!$E$743:$E$763,$A21,作業日報!$H$743:$H$763,"○")</f>
        <v>0</v>
      </c>
      <c r="W21" s="238">
        <f>SUMIFS(作業日報!$B$786:$B$806,作業日報!$A$786:$A$806,$A21,作業日報!$D$786:$D$806,"○")+SUMIFS(作業日報!$F$786:$F$806,作業日報!$E$786:$E$806,$A21,作業日報!$H$786:$H$806,"○")</f>
        <v>0</v>
      </c>
      <c r="X21" s="238">
        <f>SUMIFS(作業日報!$B$829:$B$849,作業日報!$A$829:$A$849,$A21,作業日報!$D$829:$D$849,"○")+SUMIFS(作業日報!$F$829:$F$849,作業日報!$E$829:$E$849,$A21,作業日報!$H$829:$H$849,"○")</f>
        <v>0</v>
      </c>
      <c r="Y21" s="238">
        <f>SUMIFS(作業日報!$B$872:$B$892,作業日報!$A$872:$A$892,$A21,作業日報!$D$872:$D$892,"○")+SUMIFS(作業日報!$F$872:$F$892,作業日報!$E$872:$E$892,$A21,作業日報!$H$872:$H$892,"○")</f>
        <v>0</v>
      </c>
      <c r="Z21" s="238">
        <f>SUMIFS(作業日報!$B$915:$B$935,作業日報!$A$915:$A$935,$A21,作業日報!$D$915:$D$935,"○")+SUMIFS(作業日報!$F$915:$F$935,作業日報!$E$915:$E$935,$A21,作業日報!$H$915:$H$935,"○")</f>
        <v>0</v>
      </c>
      <c r="AA21" s="230">
        <f>SUMIFS(作業日報!$B$958:$B$978,作業日報!$A$958:$A$978,$A21,作業日報!$D$958:$D$978,"○")+SUMIFS(作業日報!$F$958:$F$978,作業日報!$E$958:$E$978,$A21,作業日報!$H$958:$H$978,"○")</f>
        <v>0</v>
      </c>
    </row>
    <row r="22" spans="1:27" x14ac:dyDescent="0.15">
      <c r="A22" s="168"/>
      <c r="B22" s="169"/>
      <c r="C22" s="170"/>
      <c r="D22" s="171">
        <f>SUMIFS(作業日報!B:B,作業日報!A:A,A22,作業日報!D:D,"○")+SUMIFS(作業日報!F:F,作業日報!E:E,A22,作業日報!H:H,"○")</f>
        <v>0</v>
      </c>
      <c r="E22" s="240">
        <f>SUMIFS(作業日報!$B$12:$B$32,作業日報!$A$12:$A$32,$A22,作業日報!$D$12:$D$32,"○")+SUMIFS(作業日報!$F$12:$F$32,作業日報!$E$12:$E$32,$A22,作業日報!$H$12:$H$32,"○")</f>
        <v>0</v>
      </c>
      <c r="F22" s="167">
        <f>SUMIFS(作業日報!$B$55:$B$75,作業日報!$A$55:$A$75,$A22,作業日報!$D$55:$D$75,"○")+SUMIFS(作業日報!$F$55:$F$75,作業日報!$E$55:$E$75,$A22,作業日報!$H$55:$H$75,"○")</f>
        <v>0</v>
      </c>
      <c r="G22" s="167">
        <f>SUMIFS(作業日報!$B$98:$B$118,作業日報!$A$98:$A$118,$A22,作業日報!$D$98:$D$118,"○")+SUMIFS(作業日報!$F$98:$F$118,作業日報!$E$98:$E$118,$A22,作業日報!$H$98:$H$118,"○")</f>
        <v>0</v>
      </c>
      <c r="H22" s="167">
        <f>SUMIFS(作業日報!$B$141:$B$161,作業日報!$A$141:$A$161,$A22,作業日報!$D$141:$D$161,"○")+SUMIFS(作業日報!$F$141:$F$161,作業日報!$E$141:$E$161,$A22,作業日報!$H$141:$H$161,"○")</f>
        <v>0</v>
      </c>
      <c r="I22" s="167">
        <f>SUMIFS(作業日報!$B$184:$B$204,作業日報!$A$184:$A$204,$A22,作業日報!$D$184:$D$204,"○")+SUMIFS(作業日報!$F$184:$F$204,作業日報!$E$184:$E$204,$A22,作業日報!$H$184:$H$204,"○")</f>
        <v>0</v>
      </c>
      <c r="J22" s="167">
        <f>SUMIFS(作業日報!$B$227:$B$247,作業日報!$A$227:$A$247,$A22,作業日報!$D$227:$D$247,"○")+SUMIFS(作業日報!$F$227:$F$247,作業日報!$E$227:$E$247,$A22,作業日報!$H$227:$H$247,"○")</f>
        <v>0</v>
      </c>
      <c r="K22" s="167">
        <f>SUMIFS(作業日報!$B$270:$B$290,作業日報!$A$270:$A$290,$A22,作業日報!$D$270:$D$290,"○")+SUMIFS(作業日報!$F$270:$F$290,作業日報!$E$270:$E$290,$A22,作業日報!$H$270:$H$290,"○")</f>
        <v>0</v>
      </c>
      <c r="L22" s="167">
        <f>SUMIFS(作業日報!$B$313:$B$333,作業日報!$A$313:$A$333,$A22,作業日報!$D$313:$D$333,"○")+SUMIFS(作業日報!$F$313:$F$333,作業日報!$E$313:$E$333,$A22,作業日報!$H$313:$H$333,"○")</f>
        <v>0</v>
      </c>
      <c r="M22" s="167">
        <f>SUMIFS(作業日報!$B$356:$B$376,作業日報!$A$356:$A$376,$A22,作業日報!$D$356:$D$376,"○")+SUMIFS(作業日報!$F$356:$F$376,作業日報!$E$356:$E$376,$A22,作業日報!$H$356:$H$376,"○")</f>
        <v>0</v>
      </c>
      <c r="N22" s="167">
        <f>SUMIFS(作業日報!$B$399:$B$419,作業日報!$A$399:$A$419,$A22,作業日報!$D$399:$D$419,"○")+SUMIFS(作業日報!$F$399:$F$419,作業日報!$E$399:$E$419,$A22,作業日報!$H$399:$H$419,"○")</f>
        <v>0</v>
      </c>
      <c r="O22" s="167">
        <f>SUMIFS(作業日報!$B$442:$B$462,作業日報!$A$442:$A$462,$A22,作業日報!$D$442:$D$462,"○")+SUMIFS(作業日報!$F$442:$F$462,作業日報!$E$442:$E$462,$A22,作業日報!$H$442:$H$462,"○")</f>
        <v>0</v>
      </c>
      <c r="P22" s="167">
        <f>SUMIFS(作業日報!$B$485:$B$505,作業日報!$A$485:$A$505,$A22,作業日報!$D$485:$D$505,"○")+SUMIFS(作業日報!$F$485:$F$505,作業日報!$E$485:$E$505,$A22,作業日報!$H$485:$H$505,"○")</f>
        <v>0</v>
      </c>
      <c r="Q22" s="167">
        <f>SUMIFS(作業日報!$B$528:$B$548,作業日報!$A$528:$A$548,$A22,作業日報!$D$528:$D$548,"○")+SUMIFS(作業日報!$F$528:$F$548,作業日報!$E$528:$E$548,$A22,作業日報!$H$528:$H$548,"○")</f>
        <v>0</v>
      </c>
      <c r="R22" s="167">
        <f>SUMIFS(作業日報!$B$571:$B$591,作業日報!$A$571:$A$591,$A22,作業日報!$D$571:$D$591,"○")+SUMIFS(作業日報!$F$571:$F$591,作業日報!$E$571:$E$591,$A22,作業日報!$H$571:$H$591,"○")</f>
        <v>0</v>
      </c>
      <c r="S22" s="230">
        <f>SUMIFS(作業日報!$B$614:$B$634,作業日報!$A$614:$A$634,$A22,作業日報!$D$614:$D$634,"○")+SUMIFS(作業日報!$F$614:$F$634,作業日報!$E$614:$E$634,$A22,作業日報!$H$614:$H$634,"○")</f>
        <v>0</v>
      </c>
      <c r="T22" s="237">
        <f>SUMIFS(作業日報!$B$657:$B$677,作業日報!$A$657:$A$677,$A22,作業日報!$D$657:$D$677,"○")+SUMIFS(作業日報!$F$657:$F$677,作業日報!$E$657:$E$677,$A22,作業日報!$H$657:$H$677,"○")</f>
        <v>0</v>
      </c>
      <c r="U22" s="238">
        <f>SUMIFS(作業日報!$B$700:$B$720,作業日報!$A$700:$A$720,$A22,作業日報!$D$700:$D$720,"○")+SUMIFS(作業日報!$F$700:$F$720,作業日報!$E$700:$E$720,$A22,作業日報!$H$700:$H$720,"○")</f>
        <v>0</v>
      </c>
      <c r="V22" s="238">
        <f>SUMIFS(作業日報!$B$743:$B$763,作業日報!$A$743:$A$763,$A22,作業日報!$D$743:$D$763,"○")+SUMIFS(作業日報!$F$743:$F$763,作業日報!$E$743:$E$763,$A22,作業日報!$H$743:$H$763,"○")</f>
        <v>0</v>
      </c>
      <c r="W22" s="238">
        <f>SUMIFS(作業日報!$B$786:$B$806,作業日報!$A$786:$A$806,$A22,作業日報!$D$786:$D$806,"○")+SUMIFS(作業日報!$F$786:$F$806,作業日報!$E$786:$E$806,$A22,作業日報!$H$786:$H$806,"○")</f>
        <v>0</v>
      </c>
      <c r="X22" s="238">
        <f>SUMIFS(作業日報!$B$829:$B$849,作業日報!$A$829:$A$849,$A22,作業日報!$D$829:$D$849,"○")+SUMIFS(作業日報!$F$829:$F$849,作業日報!$E$829:$E$849,$A22,作業日報!$H$829:$H$849,"○")</f>
        <v>0</v>
      </c>
      <c r="Y22" s="238">
        <f>SUMIFS(作業日報!$B$872:$B$892,作業日報!$A$872:$A$892,$A22,作業日報!$D$872:$D$892,"○")+SUMIFS(作業日報!$F$872:$F$892,作業日報!$E$872:$E$892,$A22,作業日報!$H$872:$H$892,"○")</f>
        <v>0</v>
      </c>
      <c r="Z22" s="238">
        <f>SUMIFS(作業日報!$B$915:$B$935,作業日報!$A$915:$A$935,$A22,作業日報!$D$915:$D$935,"○")+SUMIFS(作業日報!$F$915:$F$935,作業日報!$E$915:$E$935,$A22,作業日報!$H$915:$H$935,"○")</f>
        <v>0</v>
      </c>
      <c r="AA22" s="230">
        <f>SUMIFS(作業日報!$B$958:$B$978,作業日報!$A$958:$A$978,$A22,作業日報!$D$958:$D$978,"○")+SUMIFS(作業日報!$F$958:$F$978,作業日報!$E$958:$E$978,$A22,作業日報!$H$958:$H$978,"○")</f>
        <v>0</v>
      </c>
    </row>
    <row r="23" spans="1:27" x14ac:dyDescent="0.15">
      <c r="A23" s="163"/>
      <c r="B23" s="169"/>
      <c r="C23" s="170"/>
      <c r="D23" s="171">
        <f>SUMIFS(作業日報!B:B,作業日報!A:A,A23,作業日報!D:D,"○")+SUMIFS(作業日報!F:F,作業日報!E:E,A23,作業日報!H:H,"○")</f>
        <v>0</v>
      </c>
      <c r="E23" s="240">
        <f>SUMIFS(作業日報!$B$12:$B$32,作業日報!$A$12:$A$32,$A23,作業日報!$D$12:$D$32,"○")+SUMIFS(作業日報!$F$12:$F$32,作業日報!$E$12:$E$32,$A23,作業日報!$H$12:$H$32,"○")</f>
        <v>0</v>
      </c>
      <c r="F23" s="167">
        <f>SUMIFS(作業日報!$B$55:$B$75,作業日報!$A$55:$A$75,$A23,作業日報!$D$55:$D$75,"○")+SUMIFS(作業日報!$F$55:$F$75,作業日報!$E$55:$E$75,$A23,作業日報!$H$55:$H$75,"○")</f>
        <v>0</v>
      </c>
      <c r="G23" s="167">
        <f>SUMIFS(作業日報!$B$98:$B$118,作業日報!$A$98:$A$118,$A23,作業日報!$D$98:$D$118,"○")+SUMIFS(作業日報!$F$98:$F$118,作業日報!$E$98:$E$118,$A23,作業日報!$H$98:$H$118,"○")</f>
        <v>0</v>
      </c>
      <c r="H23" s="167">
        <f>SUMIFS(作業日報!$B$141:$B$161,作業日報!$A$141:$A$161,$A23,作業日報!$D$141:$D$161,"○")+SUMIFS(作業日報!$F$141:$F$161,作業日報!$E$141:$E$161,$A23,作業日報!$H$141:$H$161,"○")</f>
        <v>0</v>
      </c>
      <c r="I23" s="167">
        <f>SUMIFS(作業日報!$B$184:$B$204,作業日報!$A$184:$A$204,$A23,作業日報!$D$184:$D$204,"○")+SUMIFS(作業日報!$F$184:$F$204,作業日報!$E$184:$E$204,$A23,作業日報!$H$184:$H$204,"○")</f>
        <v>0</v>
      </c>
      <c r="J23" s="167">
        <f>SUMIFS(作業日報!$B$227:$B$247,作業日報!$A$227:$A$247,$A23,作業日報!$D$227:$D$247,"○")+SUMIFS(作業日報!$F$227:$F$247,作業日報!$E$227:$E$247,$A23,作業日報!$H$227:$H$247,"○")</f>
        <v>0</v>
      </c>
      <c r="K23" s="167">
        <f>SUMIFS(作業日報!$B$270:$B$290,作業日報!$A$270:$A$290,$A23,作業日報!$D$270:$D$290,"○")+SUMIFS(作業日報!$F$270:$F$290,作業日報!$E$270:$E$290,$A23,作業日報!$H$270:$H$290,"○")</f>
        <v>0</v>
      </c>
      <c r="L23" s="167">
        <f>SUMIFS(作業日報!$B$313:$B$333,作業日報!$A$313:$A$333,$A23,作業日報!$D$313:$D$333,"○")+SUMIFS(作業日報!$F$313:$F$333,作業日報!$E$313:$E$333,$A23,作業日報!$H$313:$H$333,"○")</f>
        <v>0</v>
      </c>
      <c r="M23" s="167">
        <f>SUMIFS(作業日報!$B$356:$B$376,作業日報!$A$356:$A$376,$A23,作業日報!$D$356:$D$376,"○")+SUMIFS(作業日報!$F$356:$F$376,作業日報!$E$356:$E$376,$A23,作業日報!$H$356:$H$376,"○")</f>
        <v>0</v>
      </c>
      <c r="N23" s="167">
        <f>SUMIFS(作業日報!$B$399:$B$419,作業日報!$A$399:$A$419,$A23,作業日報!$D$399:$D$419,"○")+SUMIFS(作業日報!$F$399:$F$419,作業日報!$E$399:$E$419,$A23,作業日報!$H$399:$H$419,"○")</f>
        <v>0</v>
      </c>
      <c r="O23" s="167">
        <f>SUMIFS(作業日報!$B$442:$B$462,作業日報!$A$442:$A$462,$A23,作業日報!$D$442:$D$462,"○")+SUMIFS(作業日報!$F$442:$F$462,作業日報!$E$442:$E$462,$A23,作業日報!$H$442:$H$462,"○")</f>
        <v>0</v>
      </c>
      <c r="P23" s="167">
        <f>SUMIFS(作業日報!$B$485:$B$505,作業日報!$A$485:$A$505,$A23,作業日報!$D$485:$D$505,"○")+SUMIFS(作業日報!$F$485:$F$505,作業日報!$E$485:$E$505,$A23,作業日報!$H$485:$H$505,"○")</f>
        <v>0</v>
      </c>
      <c r="Q23" s="167">
        <f>SUMIFS(作業日報!$B$528:$B$548,作業日報!$A$528:$A$548,$A23,作業日報!$D$528:$D$548,"○")+SUMIFS(作業日報!$F$528:$F$548,作業日報!$E$528:$E$548,$A23,作業日報!$H$528:$H$548,"○")</f>
        <v>0</v>
      </c>
      <c r="R23" s="167">
        <f>SUMIFS(作業日報!$B$571:$B$591,作業日報!$A$571:$A$591,$A23,作業日報!$D$571:$D$591,"○")+SUMIFS(作業日報!$F$571:$F$591,作業日報!$E$571:$E$591,$A23,作業日報!$H$571:$H$591,"○")</f>
        <v>0</v>
      </c>
      <c r="S23" s="230">
        <f>SUMIFS(作業日報!$B$614:$B$634,作業日報!$A$614:$A$634,$A23,作業日報!$D$614:$D$634,"○")+SUMIFS(作業日報!$F$614:$F$634,作業日報!$E$614:$E$634,$A23,作業日報!$H$614:$H$634,"○")</f>
        <v>0</v>
      </c>
      <c r="T23" s="237">
        <f>SUMIFS(作業日報!$B$657:$B$677,作業日報!$A$657:$A$677,$A23,作業日報!$D$657:$D$677,"○")+SUMIFS(作業日報!$F$657:$F$677,作業日報!$E$657:$E$677,$A23,作業日報!$H$657:$H$677,"○")</f>
        <v>0</v>
      </c>
      <c r="U23" s="238">
        <f>SUMIFS(作業日報!$B$700:$B$720,作業日報!$A$700:$A$720,$A23,作業日報!$D$700:$D$720,"○")+SUMIFS(作業日報!$F$700:$F$720,作業日報!$E$700:$E$720,$A23,作業日報!$H$700:$H$720,"○")</f>
        <v>0</v>
      </c>
      <c r="V23" s="238">
        <f>SUMIFS(作業日報!$B$743:$B$763,作業日報!$A$743:$A$763,$A23,作業日報!$D$743:$D$763,"○")+SUMIFS(作業日報!$F$743:$F$763,作業日報!$E$743:$E$763,$A23,作業日報!$H$743:$H$763,"○")</f>
        <v>0</v>
      </c>
      <c r="W23" s="238">
        <f>SUMIFS(作業日報!$B$786:$B$806,作業日報!$A$786:$A$806,$A23,作業日報!$D$786:$D$806,"○")+SUMIFS(作業日報!$F$786:$F$806,作業日報!$E$786:$E$806,$A23,作業日報!$H$786:$H$806,"○")</f>
        <v>0</v>
      </c>
      <c r="X23" s="238">
        <f>SUMIFS(作業日報!$B$829:$B$849,作業日報!$A$829:$A$849,$A23,作業日報!$D$829:$D$849,"○")+SUMIFS(作業日報!$F$829:$F$849,作業日報!$E$829:$E$849,$A23,作業日報!$H$829:$H$849,"○")</f>
        <v>0</v>
      </c>
      <c r="Y23" s="238">
        <f>SUMIFS(作業日報!$B$872:$B$892,作業日報!$A$872:$A$892,$A23,作業日報!$D$872:$D$892,"○")+SUMIFS(作業日報!$F$872:$F$892,作業日報!$E$872:$E$892,$A23,作業日報!$H$872:$H$892,"○")</f>
        <v>0</v>
      </c>
      <c r="Z23" s="238">
        <f>SUMIFS(作業日報!$B$915:$B$935,作業日報!$A$915:$A$935,$A23,作業日報!$D$915:$D$935,"○")+SUMIFS(作業日報!$F$915:$F$935,作業日報!$E$915:$E$935,$A23,作業日報!$H$915:$H$935,"○")</f>
        <v>0</v>
      </c>
      <c r="AA23" s="230">
        <f>SUMIFS(作業日報!$B$958:$B$978,作業日報!$A$958:$A$978,$A23,作業日報!$D$958:$D$978,"○")+SUMIFS(作業日報!$F$958:$F$978,作業日報!$E$958:$E$978,$A23,作業日報!$H$958:$H$978,"○")</f>
        <v>0</v>
      </c>
    </row>
    <row r="24" spans="1:27" x14ac:dyDescent="0.15">
      <c r="A24" s="168"/>
      <c r="B24" s="169"/>
      <c r="C24" s="170"/>
      <c r="D24" s="171">
        <f>SUMIFS(作業日報!B:B,作業日報!A:A,A24,作業日報!D:D,"○")+SUMIFS(作業日報!F:F,作業日報!E:E,A24,作業日報!H:H,"○")</f>
        <v>0</v>
      </c>
      <c r="E24" s="240">
        <f>SUMIFS(作業日報!$B$12:$B$32,作業日報!$A$12:$A$32,$A24,作業日報!$D$12:$D$32,"○")+SUMIFS(作業日報!$F$12:$F$32,作業日報!$E$12:$E$32,$A24,作業日報!$H$12:$H$32,"○")</f>
        <v>0</v>
      </c>
      <c r="F24" s="167">
        <f>SUMIFS(作業日報!$B$55:$B$75,作業日報!$A$55:$A$75,$A24,作業日報!$D$55:$D$75,"○")+SUMIFS(作業日報!$F$55:$F$75,作業日報!$E$55:$E$75,$A24,作業日報!$H$55:$H$75,"○")</f>
        <v>0</v>
      </c>
      <c r="G24" s="167">
        <f>SUMIFS(作業日報!$B$98:$B$118,作業日報!$A$98:$A$118,$A24,作業日報!$D$98:$D$118,"○")+SUMIFS(作業日報!$F$98:$F$118,作業日報!$E$98:$E$118,$A24,作業日報!$H$98:$H$118,"○")</f>
        <v>0</v>
      </c>
      <c r="H24" s="167">
        <f>SUMIFS(作業日報!$B$141:$B$161,作業日報!$A$141:$A$161,$A24,作業日報!$D$141:$D$161,"○")+SUMIFS(作業日報!$F$141:$F$161,作業日報!$E$141:$E$161,$A24,作業日報!$H$141:$H$161,"○")</f>
        <v>0</v>
      </c>
      <c r="I24" s="167">
        <f>SUMIFS(作業日報!$B$184:$B$204,作業日報!$A$184:$A$204,$A24,作業日報!$D$184:$D$204,"○")+SUMIFS(作業日報!$F$184:$F$204,作業日報!$E$184:$E$204,$A24,作業日報!$H$184:$H$204,"○")</f>
        <v>0</v>
      </c>
      <c r="J24" s="167">
        <f>SUMIFS(作業日報!$B$227:$B$247,作業日報!$A$227:$A$247,$A24,作業日報!$D$227:$D$247,"○")+SUMIFS(作業日報!$F$227:$F$247,作業日報!$E$227:$E$247,$A24,作業日報!$H$227:$H$247,"○")</f>
        <v>0</v>
      </c>
      <c r="K24" s="167">
        <f>SUMIFS(作業日報!$B$270:$B$290,作業日報!$A$270:$A$290,$A24,作業日報!$D$270:$D$290,"○")+SUMIFS(作業日報!$F$270:$F$290,作業日報!$E$270:$E$290,$A24,作業日報!$H$270:$H$290,"○")</f>
        <v>0</v>
      </c>
      <c r="L24" s="167">
        <f>SUMIFS(作業日報!$B$313:$B$333,作業日報!$A$313:$A$333,$A24,作業日報!$D$313:$D$333,"○")+SUMIFS(作業日報!$F$313:$F$333,作業日報!$E$313:$E$333,$A24,作業日報!$H$313:$H$333,"○")</f>
        <v>0</v>
      </c>
      <c r="M24" s="167">
        <f>SUMIFS(作業日報!$B$356:$B$376,作業日報!$A$356:$A$376,$A24,作業日報!$D$356:$D$376,"○")+SUMIFS(作業日報!$F$356:$F$376,作業日報!$E$356:$E$376,$A24,作業日報!$H$356:$H$376,"○")</f>
        <v>0</v>
      </c>
      <c r="N24" s="167">
        <f>SUMIFS(作業日報!$B$399:$B$419,作業日報!$A$399:$A$419,$A24,作業日報!$D$399:$D$419,"○")+SUMIFS(作業日報!$F$399:$F$419,作業日報!$E$399:$E$419,$A24,作業日報!$H$399:$H$419,"○")</f>
        <v>0</v>
      </c>
      <c r="O24" s="167">
        <f>SUMIFS(作業日報!$B$442:$B$462,作業日報!$A$442:$A$462,$A24,作業日報!$D$442:$D$462,"○")+SUMIFS(作業日報!$F$442:$F$462,作業日報!$E$442:$E$462,$A24,作業日報!$H$442:$H$462,"○")</f>
        <v>0</v>
      </c>
      <c r="P24" s="167">
        <f>SUMIFS(作業日報!$B$485:$B$505,作業日報!$A$485:$A$505,$A24,作業日報!$D$485:$D$505,"○")+SUMIFS(作業日報!$F$485:$F$505,作業日報!$E$485:$E$505,$A24,作業日報!$H$485:$H$505,"○")</f>
        <v>0</v>
      </c>
      <c r="Q24" s="167">
        <f>SUMIFS(作業日報!$B$528:$B$548,作業日報!$A$528:$A$548,$A24,作業日報!$D$528:$D$548,"○")+SUMIFS(作業日報!$F$528:$F$548,作業日報!$E$528:$E$548,$A24,作業日報!$H$528:$H$548,"○")</f>
        <v>0</v>
      </c>
      <c r="R24" s="167">
        <f>SUMIFS(作業日報!$B$571:$B$591,作業日報!$A$571:$A$591,$A24,作業日報!$D$571:$D$591,"○")+SUMIFS(作業日報!$F$571:$F$591,作業日報!$E$571:$E$591,$A24,作業日報!$H$571:$H$591,"○")</f>
        <v>0</v>
      </c>
      <c r="S24" s="230">
        <f>SUMIFS(作業日報!$B$614:$B$634,作業日報!$A$614:$A$634,$A24,作業日報!$D$614:$D$634,"○")+SUMIFS(作業日報!$F$614:$F$634,作業日報!$E$614:$E$634,$A24,作業日報!$H$614:$H$634,"○")</f>
        <v>0</v>
      </c>
      <c r="T24" s="237">
        <f>SUMIFS(作業日報!$B$657:$B$677,作業日報!$A$657:$A$677,$A24,作業日報!$D$657:$D$677,"○")+SUMIFS(作業日報!$F$657:$F$677,作業日報!$E$657:$E$677,$A24,作業日報!$H$657:$H$677,"○")</f>
        <v>0</v>
      </c>
      <c r="U24" s="238">
        <f>SUMIFS(作業日報!$B$700:$B$720,作業日報!$A$700:$A$720,$A24,作業日報!$D$700:$D$720,"○")+SUMIFS(作業日報!$F$700:$F$720,作業日報!$E$700:$E$720,$A24,作業日報!$H$700:$H$720,"○")</f>
        <v>0</v>
      </c>
      <c r="V24" s="238">
        <f>SUMIFS(作業日報!$B$743:$B$763,作業日報!$A$743:$A$763,$A24,作業日報!$D$743:$D$763,"○")+SUMIFS(作業日報!$F$743:$F$763,作業日報!$E$743:$E$763,$A24,作業日報!$H$743:$H$763,"○")</f>
        <v>0</v>
      </c>
      <c r="W24" s="238">
        <f>SUMIFS(作業日報!$B$786:$B$806,作業日報!$A$786:$A$806,$A24,作業日報!$D$786:$D$806,"○")+SUMIFS(作業日報!$F$786:$F$806,作業日報!$E$786:$E$806,$A24,作業日報!$H$786:$H$806,"○")</f>
        <v>0</v>
      </c>
      <c r="X24" s="238">
        <f>SUMIFS(作業日報!$B$829:$B$849,作業日報!$A$829:$A$849,$A24,作業日報!$D$829:$D$849,"○")+SUMIFS(作業日報!$F$829:$F$849,作業日報!$E$829:$E$849,$A24,作業日報!$H$829:$H$849,"○")</f>
        <v>0</v>
      </c>
      <c r="Y24" s="238">
        <f>SUMIFS(作業日報!$B$872:$B$892,作業日報!$A$872:$A$892,$A24,作業日報!$D$872:$D$892,"○")+SUMIFS(作業日報!$F$872:$F$892,作業日報!$E$872:$E$892,$A24,作業日報!$H$872:$H$892,"○")</f>
        <v>0</v>
      </c>
      <c r="Z24" s="238">
        <f>SUMIFS(作業日報!$B$915:$B$935,作業日報!$A$915:$A$935,$A24,作業日報!$D$915:$D$935,"○")+SUMIFS(作業日報!$F$915:$F$935,作業日報!$E$915:$E$935,$A24,作業日報!$H$915:$H$935,"○")</f>
        <v>0</v>
      </c>
      <c r="AA24" s="230">
        <f>SUMIFS(作業日報!$B$958:$B$978,作業日報!$A$958:$A$978,$A24,作業日報!$D$958:$D$978,"○")+SUMIFS(作業日報!$F$958:$F$978,作業日報!$E$958:$E$978,$A24,作業日報!$H$958:$H$978,"○")</f>
        <v>0</v>
      </c>
    </row>
    <row r="25" spans="1:27" x14ac:dyDescent="0.15">
      <c r="A25" s="163"/>
      <c r="B25" s="169"/>
      <c r="C25" s="170"/>
      <c r="D25" s="171">
        <f>SUMIFS(作業日報!B:B,作業日報!A:A,A25,作業日報!D:D,"○")+SUMIFS(作業日報!F:F,作業日報!E:E,A25,作業日報!H:H,"○")</f>
        <v>0</v>
      </c>
      <c r="E25" s="240">
        <f>SUMIFS(作業日報!$B$12:$B$32,作業日報!$A$12:$A$32,$A25,作業日報!$D$12:$D$32,"○")+SUMIFS(作業日報!$F$12:$F$32,作業日報!$E$12:$E$32,$A25,作業日報!$H$12:$H$32,"○")</f>
        <v>0</v>
      </c>
      <c r="F25" s="167">
        <f>SUMIFS(作業日報!$B$55:$B$75,作業日報!$A$55:$A$75,$A25,作業日報!$D$55:$D$75,"○")+SUMIFS(作業日報!$F$55:$F$75,作業日報!$E$55:$E$75,$A25,作業日報!$H$55:$H$75,"○")</f>
        <v>0</v>
      </c>
      <c r="G25" s="167">
        <f>SUMIFS(作業日報!$B$98:$B$118,作業日報!$A$98:$A$118,$A25,作業日報!$D$98:$D$118,"○")+SUMIFS(作業日報!$F$98:$F$118,作業日報!$E$98:$E$118,$A25,作業日報!$H$98:$H$118,"○")</f>
        <v>0</v>
      </c>
      <c r="H25" s="167">
        <f>SUMIFS(作業日報!$B$141:$B$161,作業日報!$A$141:$A$161,$A25,作業日報!$D$141:$D$161,"○")+SUMIFS(作業日報!$F$141:$F$161,作業日報!$E$141:$E$161,$A25,作業日報!$H$141:$H$161,"○")</f>
        <v>0</v>
      </c>
      <c r="I25" s="167">
        <f>SUMIFS(作業日報!$B$184:$B$204,作業日報!$A$184:$A$204,$A25,作業日報!$D$184:$D$204,"○")+SUMIFS(作業日報!$F$184:$F$204,作業日報!$E$184:$E$204,$A25,作業日報!$H$184:$H$204,"○")</f>
        <v>0</v>
      </c>
      <c r="J25" s="167">
        <f>SUMIFS(作業日報!$B$227:$B$247,作業日報!$A$227:$A$247,$A25,作業日報!$D$227:$D$247,"○")+SUMIFS(作業日報!$F$227:$F$247,作業日報!$E$227:$E$247,$A25,作業日報!$H$227:$H$247,"○")</f>
        <v>0</v>
      </c>
      <c r="K25" s="167">
        <f>SUMIFS(作業日報!$B$270:$B$290,作業日報!$A$270:$A$290,$A25,作業日報!$D$270:$D$290,"○")+SUMIFS(作業日報!$F$270:$F$290,作業日報!$E$270:$E$290,$A25,作業日報!$H$270:$H$290,"○")</f>
        <v>0</v>
      </c>
      <c r="L25" s="167">
        <f>SUMIFS(作業日報!$B$313:$B$333,作業日報!$A$313:$A$333,$A25,作業日報!$D$313:$D$333,"○")+SUMIFS(作業日報!$F$313:$F$333,作業日報!$E$313:$E$333,$A25,作業日報!$H$313:$H$333,"○")</f>
        <v>0</v>
      </c>
      <c r="M25" s="167">
        <f>SUMIFS(作業日報!$B$356:$B$376,作業日報!$A$356:$A$376,$A25,作業日報!$D$356:$D$376,"○")+SUMIFS(作業日報!$F$356:$F$376,作業日報!$E$356:$E$376,$A25,作業日報!$H$356:$H$376,"○")</f>
        <v>0</v>
      </c>
      <c r="N25" s="167">
        <f>SUMIFS(作業日報!$B$399:$B$419,作業日報!$A$399:$A$419,$A25,作業日報!$D$399:$D$419,"○")+SUMIFS(作業日報!$F$399:$F$419,作業日報!$E$399:$E$419,$A25,作業日報!$H$399:$H$419,"○")</f>
        <v>0</v>
      </c>
      <c r="O25" s="167">
        <f>SUMIFS(作業日報!$B$442:$B$462,作業日報!$A$442:$A$462,$A25,作業日報!$D$442:$D$462,"○")+SUMIFS(作業日報!$F$442:$F$462,作業日報!$E$442:$E$462,$A25,作業日報!$H$442:$H$462,"○")</f>
        <v>0</v>
      </c>
      <c r="P25" s="167">
        <f>SUMIFS(作業日報!$B$485:$B$505,作業日報!$A$485:$A$505,$A25,作業日報!$D$485:$D$505,"○")+SUMIFS(作業日報!$F$485:$F$505,作業日報!$E$485:$E$505,$A25,作業日報!$H$485:$H$505,"○")</f>
        <v>0</v>
      </c>
      <c r="Q25" s="167">
        <f>SUMIFS(作業日報!$B$528:$B$548,作業日報!$A$528:$A$548,$A25,作業日報!$D$528:$D$548,"○")+SUMIFS(作業日報!$F$528:$F$548,作業日報!$E$528:$E$548,$A25,作業日報!$H$528:$H$548,"○")</f>
        <v>0</v>
      </c>
      <c r="R25" s="167">
        <f>SUMIFS(作業日報!$B$571:$B$591,作業日報!$A$571:$A$591,$A25,作業日報!$D$571:$D$591,"○")+SUMIFS(作業日報!$F$571:$F$591,作業日報!$E$571:$E$591,$A25,作業日報!$H$571:$H$591,"○")</f>
        <v>0</v>
      </c>
      <c r="S25" s="230">
        <f>SUMIFS(作業日報!$B$614:$B$634,作業日報!$A$614:$A$634,$A25,作業日報!$D$614:$D$634,"○")+SUMIFS(作業日報!$F$614:$F$634,作業日報!$E$614:$E$634,$A25,作業日報!$H$614:$H$634,"○")</f>
        <v>0</v>
      </c>
      <c r="T25" s="237">
        <f>SUMIFS(作業日報!$B$657:$B$677,作業日報!$A$657:$A$677,$A25,作業日報!$D$657:$D$677,"○")+SUMIFS(作業日報!$F$657:$F$677,作業日報!$E$657:$E$677,$A25,作業日報!$H$657:$H$677,"○")</f>
        <v>0</v>
      </c>
      <c r="U25" s="238">
        <f>SUMIFS(作業日報!$B$700:$B$720,作業日報!$A$700:$A$720,$A25,作業日報!$D$700:$D$720,"○")+SUMIFS(作業日報!$F$700:$F$720,作業日報!$E$700:$E$720,$A25,作業日報!$H$700:$H$720,"○")</f>
        <v>0</v>
      </c>
      <c r="V25" s="238">
        <f>SUMIFS(作業日報!$B$743:$B$763,作業日報!$A$743:$A$763,$A25,作業日報!$D$743:$D$763,"○")+SUMIFS(作業日報!$F$743:$F$763,作業日報!$E$743:$E$763,$A25,作業日報!$H$743:$H$763,"○")</f>
        <v>0</v>
      </c>
      <c r="W25" s="238">
        <f>SUMIFS(作業日報!$B$786:$B$806,作業日報!$A$786:$A$806,$A25,作業日報!$D$786:$D$806,"○")+SUMIFS(作業日報!$F$786:$F$806,作業日報!$E$786:$E$806,$A25,作業日報!$H$786:$H$806,"○")</f>
        <v>0</v>
      </c>
      <c r="X25" s="238">
        <f>SUMIFS(作業日報!$B$829:$B$849,作業日報!$A$829:$A$849,$A25,作業日報!$D$829:$D$849,"○")+SUMIFS(作業日報!$F$829:$F$849,作業日報!$E$829:$E$849,$A25,作業日報!$H$829:$H$849,"○")</f>
        <v>0</v>
      </c>
      <c r="Y25" s="238">
        <f>SUMIFS(作業日報!$B$872:$B$892,作業日報!$A$872:$A$892,$A25,作業日報!$D$872:$D$892,"○")+SUMIFS(作業日報!$F$872:$F$892,作業日報!$E$872:$E$892,$A25,作業日報!$H$872:$H$892,"○")</f>
        <v>0</v>
      </c>
      <c r="Z25" s="238">
        <f>SUMIFS(作業日報!$B$915:$B$935,作業日報!$A$915:$A$935,$A25,作業日報!$D$915:$D$935,"○")+SUMIFS(作業日報!$F$915:$F$935,作業日報!$E$915:$E$935,$A25,作業日報!$H$915:$H$935,"○")</f>
        <v>0</v>
      </c>
      <c r="AA25" s="230">
        <f>SUMIFS(作業日報!$B$958:$B$978,作業日報!$A$958:$A$978,$A25,作業日報!$D$958:$D$978,"○")+SUMIFS(作業日報!$F$958:$F$978,作業日報!$E$958:$E$978,$A25,作業日報!$H$958:$H$978,"○")</f>
        <v>0</v>
      </c>
    </row>
    <row r="26" spans="1:27" x14ac:dyDescent="0.15">
      <c r="A26" s="168"/>
      <c r="B26" s="169"/>
      <c r="C26" s="170"/>
      <c r="D26" s="171">
        <f>SUMIFS(作業日報!B:B,作業日報!A:A,A26,作業日報!D:D,"○")+SUMIFS(作業日報!F:F,作業日報!E:E,A26,作業日報!H:H,"○")</f>
        <v>0</v>
      </c>
      <c r="E26" s="240">
        <f>SUMIFS(作業日報!$B$12:$B$32,作業日報!$A$12:$A$32,$A26,作業日報!$D$12:$D$32,"○")+SUMIFS(作業日報!$F$12:$F$32,作業日報!$E$12:$E$32,$A26,作業日報!$H$12:$H$32,"○")</f>
        <v>0</v>
      </c>
      <c r="F26" s="167">
        <f>SUMIFS(作業日報!$B$55:$B$75,作業日報!$A$55:$A$75,$A26,作業日報!$D$55:$D$75,"○")+SUMIFS(作業日報!$F$55:$F$75,作業日報!$E$55:$E$75,$A26,作業日報!$H$55:$H$75,"○")</f>
        <v>0</v>
      </c>
      <c r="G26" s="167">
        <f>SUMIFS(作業日報!$B$98:$B$118,作業日報!$A$98:$A$118,$A26,作業日報!$D$98:$D$118,"○")+SUMIFS(作業日報!$F$98:$F$118,作業日報!$E$98:$E$118,$A26,作業日報!$H$98:$H$118,"○")</f>
        <v>0</v>
      </c>
      <c r="H26" s="167">
        <f>SUMIFS(作業日報!$B$141:$B$161,作業日報!$A$141:$A$161,$A26,作業日報!$D$141:$D$161,"○")+SUMIFS(作業日報!$F$141:$F$161,作業日報!$E$141:$E$161,$A26,作業日報!$H$141:$H$161,"○")</f>
        <v>0</v>
      </c>
      <c r="I26" s="167">
        <f>SUMIFS(作業日報!$B$184:$B$204,作業日報!$A$184:$A$204,$A26,作業日報!$D$184:$D$204,"○")+SUMIFS(作業日報!$F$184:$F$204,作業日報!$E$184:$E$204,$A26,作業日報!$H$184:$H$204,"○")</f>
        <v>0</v>
      </c>
      <c r="J26" s="167">
        <f>SUMIFS(作業日報!$B$227:$B$247,作業日報!$A$227:$A$247,$A26,作業日報!$D$227:$D$247,"○")+SUMIFS(作業日報!$F$227:$F$247,作業日報!$E$227:$E$247,$A26,作業日報!$H$227:$H$247,"○")</f>
        <v>0</v>
      </c>
      <c r="K26" s="167">
        <f>SUMIFS(作業日報!$B$270:$B$290,作業日報!$A$270:$A$290,$A26,作業日報!$D$270:$D$290,"○")+SUMIFS(作業日報!$F$270:$F$290,作業日報!$E$270:$E$290,$A26,作業日報!$H$270:$H$290,"○")</f>
        <v>0</v>
      </c>
      <c r="L26" s="167">
        <f>SUMIFS(作業日報!$B$313:$B$333,作業日報!$A$313:$A$333,$A26,作業日報!$D$313:$D$333,"○")+SUMIFS(作業日報!$F$313:$F$333,作業日報!$E$313:$E$333,$A26,作業日報!$H$313:$H$333,"○")</f>
        <v>0</v>
      </c>
      <c r="M26" s="167">
        <f>SUMIFS(作業日報!$B$356:$B$376,作業日報!$A$356:$A$376,$A26,作業日報!$D$356:$D$376,"○")+SUMIFS(作業日報!$F$356:$F$376,作業日報!$E$356:$E$376,$A26,作業日報!$H$356:$H$376,"○")</f>
        <v>0</v>
      </c>
      <c r="N26" s="167">
        <f>SUMIFS(作業日報!$B$399:$B$419,作業日報!$A$399:$A$419,$A26,作業日報!$D$399:$D$419,"○")+SUMIFS(作業日報!$F$399:$F$419,作業日報!$E$399:$E$419,$A26,作業日報!$H$399:$H$419,"○")</f>
        <v>0</v>
      </c>
      <c r="O26" s="167">
        <f>SUMIFS(作業日報!$B$442:$B$462,作業日報!$A$442:$A$462,$A26,作業日報!$D$442:$D$462,"○")+SUMIFS(作業日報!$F$442:$F$462,作業日報!$E$442:$E$462,$A26,作業日報!$H$442:$H$462,"○")</f>
        <v>0</v>
      </c>
      <c r="P26" s="167">
        <f>SUMIFS(作業日報!$B$485:$B$505,作業日報!$A$485:$A$505,$A26,作業日報!$D$485:$D$505,"○")+SUMIFS(作業日報!$F$485:$F$505,作業日報!$E$485:$E$505,$A26,作業日報!$H$485:$H$505,"○")</f>
        <v>0</v>
      </c>
      <c r="Q26" s="167">
        <f>SUMIFS(作業日報!$B$528:$B$548,作業日報!$A$528:$A$548,$A26,作業日報!$D$528:$D$548,"○")+SUMIFS(作業日報!$F$528:$F$548,作業日報!$E$528:$E$548,$A26,作業日報!$H$528:$H$548,"○")</f>
        <v>0</v>
      </c>
      <c r="R26" s="167">
        <f>SUMIFS(作業日報!$B$571:$B$591,作業日報!$A$571:$A$591,$A26,作業日報!$D$571:$D$591,"○")+SUMIFS(作業日報!$F$571:$F$591,作業日報!$E$571:$E$591,$A26,作業日報!$H$571:$H$591,"○")</f>
        <v>0</v>
      </c>
      <c r="S26" s="230">
        <f>SUMIFS(作業日報!$B$614:$B$634,作業日報!$A$614:$A$634,$A26,作業日報!$D$614:$D$634,"○")+SUMIFS(作業日報!$F$614:$F$634,作業日報!$E$614:$E$634,$A26,作業日報!$H$614:$H$634,"○")</f>
        <v>0</v>
      </c>
      <c r="T26" s="237">
        <f>SUMIFS(作業日報!$B$657:$B$677,作業日報!$A$657:$A$677,$A26,作業日報!$D$657:$D$677,"○")+SUMIFS(作業日報!$F$657:$F$677,作業日報!$E$657:$E$677,$A26,作業日報!$H$657:$H$677,"○")</f>
        <v>0</v>
      </c>
      <c r="U26" s="238">
        <f>SUMIFS(作業日報!$B$700:$B$720,作業日報!$A$700:$A$720,$A26,作業日報!$D$700:$D$720,"○")+SUMIFS(作業日報!$F$700:$F$720,作業日報!$E$700:$E$720,$A26,作業日報!$H$700:$H$720,"○")</f>
        <v>0</v>
      </c>
      <c r="V26" s="238">
        <f>SUMIFS(作業日報!$B$743:$B$763,作業日報!$A$743:$A$763,$A26,作業日報!$D$743:$D$763,"○")+SUMIFS(作業日報!$F$743:$F$763,作業日報!$E$743:$E$763,$A26,作業日報!$H$743:$H$763,"○")</f>
        <v>0</v>
      </c>
      <c r="W26" s="238">
        <f>SUMIFS(作業日報!$B$786:$B$806,作業日報!$A$786:$A$806,$A26,作業日報!$D$786:$D$806,"○")+SUMIFS(作業日報!$F$786:$F$806,作業日報!$E$786:$E$806,$A26,作業日報!$H$786:$H$806,"○")</f>
        <v>0</v>
      </c>
      <c r="X26" s="238">
        <f>SUMIFS(作業日報!$B$829:$B$849,作業日報!$A$829:$A$849,$A26,作業日報!$D$829:$D$849,"○")+SUMIFS(作業日報!$F$829:$F$849,作業日報!$E$829:$E$849,$A26,作業日報!$H$829:$H$849,"○")</f>
        <v>0</v>
      </c>
      <c r="Y26" s="238">
        <f>SUMIFS(作業日報!$B$872:$B$892,作業日報!$A$872:$A$892,$A26,作業日報!$D$872:$D$892,"○")+SUMIFS(作業日報!$F$872:$F$892,作業日報!$E$872:$E$892,$A26,作業日報!$H$872:$H$892,"○")</f>
        <v>0</v>
      </c>
      <c r="Z26" s="238">
        <f>SUMIFS(作業日報!$B$915:$B$935,作業日報!$A$915:$A$935,$A26,作業日報!$D$915:$D$935,"○")+SUMIFS(作業日報!$F$915:$F$935,作業日報!$E$915:$E$935,$A26,作業日報!$H$915:$H$935,"○")</f>
        <v>0</v>
      </c>
      <c r="AA26" s="230">
        <f>SUMIFS(作業日報!$B$958:$B$978,作業日報!$A$958:$A$978,$A26,作業日報!$D$958:$D$978,"○")+SUMIFS(作業日報!$F$958:$F$978,作業日報!$E$958:$E$978,$A26,作業日報!$H$958:$H$978,"○")</f>
        <v>0</v>
      </c>
    </row>
    <row r="27" spans="1:27" x14ac:dyDescent="0.15">
      <c r="A27" s="163"/>
      <c r="B27" s="169"/>
      <c r="C27" s="170"/>
      <c r="D27" s="171">
        <f>SUMIFS(作業日報!B:B,作業日報!A:A,A27,作業日報!D:D,"○")+SUMIFS(作業日報!F:F,作業日報!E:E,A27,作業日報!H:H,"○")</f>
        <v>0</v>
      </c>
      <c r="E27" s="240">
        <f>SUMIFS(作業日報!$B$12:$B$32,作業日報!$A$12:$A$32,$A27,作業日報!$D$12:$D$32,"○")+SUMIFS(作業日報!$F$12:$F$32,作業日報!$E$12:$E$32,$A27,作業日報!$H$12:$H$32,"○")</f>
        <v>0</v>
      </c>
      <c r="F27" s="167">
        <f>SUMIFS(作業日報!$B$55:$B$75,作業日報!$A$55:$A$75,$A27,作業日報!$D$55:$D$75,"○")+SUMIFS(作業日報!$F$55:$F$75,作業日報!$E$55:$E$75,$A27,作業日報!$H$55:$H$75,"○")</f>
        <v>0</v>
      </c>
      <c r="G27" s="167">
        <f>SUMIFS(作業日報!$B$98:$B$118,作業日報!$A$98:$A$118,$A27,作業日報!$D$98:$D$118,"○")+SUMIFS(作業日報!$F$98:$F$118,作業日報!$E$98:$E$118,$A27,作業日報!$H$98:$H$118,"○")</f>
        <v>0</v>
      </c>
      <c r="H27" s="167">
        <f>SUMIFS(作業日報!$B$141:$B$161,作業日報!$A$141:$A$161,$A27,作業日報!$D$141:$D$161,"○")+SUMIFS(作業日報!$F$141:$F$161,作業日報!$E$141:$E$161,$A27,作業日報!$H$141:$H$161,"○")</f>
        <v>0</v>
      </c>
      <c r="I27" s="167">
        <f>SUMIFS(作業日報!$B$184:$B$204,作業日報!$A$184:$A$204,$A27,作業日報!$D$184:$D$204,"○")+SUMIFS(作業日報!$F$184:$F$204,作業日報!$E$184:$E$204,$A27,作業日報!$H$184:$H$204,"○")</f>
        <v>0</v>
      </c>
      <c r="J27" s="167">
        <f>SUMIFS(作業日報!$B$227:$B$247,作業日報!$A$227:$A$247,$A27,作業日報!$D$227:$D$247,"○")+SUMIFS(作業日報!$F$227:$F$247,作業日報!$E$227:$E$247,$A27,作業日報!$H$227:$H$247,"○")</f>
        <v>0</v>
      </c>
      <c r="K27" s="167">
        <f>SUMIFS(作業日報!$B$270:$B$290,作業日報!$A$270:$A$290,$A27,作業日報!$D$270:$D$290,"○")+SUMIFS(作業日報!$F$270:$F$290,作業日報!$E$270:$E$290,$A27,作業日報!$H$270:$H$290,"○")</f>
        <v>0</v>
      </c>
      <c r="L27" s="167">
        <f>SUMIFS(作業日報!$B$313:$B$333,作業日報!$A$313:$A$333,$A27,作業日報!$D$313:$D$333,"○")+SUMIFS(作業日報!$F$313:$F$333,作業日報!$E$313:$E$333,$A27,作業日報!$H$313:$H$333,"○")</f>
        <v>0</v>
      </c>
      <c r="M27" s="167">
        <f>SUMIFS(作業日報!$B$356:$B$376,作業日報!$A$356:$A$376,$A27,作業日報!$D$356:$D$376,"○")+SUMIFS(作業日報!$F$356:$F$376,作業日報!$E$356:$E$376,$A27,作業日報!$H$356:$H$376,"○")</f>
        <v>0</v>
      </c>
      <c r="N27" s="167">
        <f>SUMIFS(作業日報!$B$399:$B$419,作業日報!$A$399:$A$419,$A27,作業日報!$D$399:$D$419,"○")+SUMIFS(作業日報!$F$399:$F$419,作業日報!$E$399:$E$419,$A27,作業日報!$H$399:$H$419,"○")</f>
        <v>0</v>
      </c>
      <c r="O27" s="167">
        <f>SUMIFS(作業日報!$B$442:$B$462,作業日報!$A$442:$A$462,$A27,作業日報!$D$442:$D$462,"○")+SUMIFS(作業日報!$F$442:$F$462,作業日報!$E$442:$E$462,$A27,作業日報!$H$442:$H$462,"○")</f>
        <v>0</v>
      </c>
      <c r="P27" s="167">
        <f>SUMIFS(作業日報!$B$485:$B$505,作業日報!$A$485:$A$505,$A27,作業日報!$D$485:$D$505,"○")+SUMIFS(作業日報!$F$485:$F$505,作業日報!$E$485:$E$505,$A27,作業日報!$H$485:$H$505,"○")</f>
        <v>0</v>
      </c>
      <c r="Q27" s="167">
        <f>SUMIFS(作業日報!$B$528:$B$548,作業日報!$A$528:$A$548,$A27,作業日報!$D$528:$D$548,"○")+SUMIFS(作業日報!$F$528:$F$548,作業日報!$E$528:$E$548,$A27,作業日報!$H$528:$H$548,"○")</f>
        <v>0</v>
      </c>
      <c r="R27" s="167">
        <f>SUMIFS(作業日報!$B$571:$B$591,作業日報!$A$571:$A$591,$A27,作業日報!$D$571:$D$591,"○")+SUMIFS(作業日報!$F$571:$F$591,作業日報!$E$571:$E$591,$A27,作業日報!$H$571:$H$591,"○")</f>
        <v>0</v>
      </c>
      <c r="S27" s="230">
        <f>SUMIFS(作業日報!$B$614:$B$634,作業日報!$A$614:$A$634,$A27,作業日報!$D$614:$D$634,"○")+SUMIFS(作業日報!$F$614:$F$634,作業日報!$E$614:$E$634,$A27,作業日報!$H$614:$H$634,"○")</f>
        <v>0</v>
      </c>
      <c r="T27" s="237">
        <f>SUMIFS(作業日報!$B$657:$B$677,作業日報!$A$657:$A$677,$A27,作業日報!$D$657:$D$677,"○")+SUMIFS(作業日報!$F$657:$F$677,作業日報!$E$657:$E$677,$A27,作業日報!$H$657:$H$677,"○")</f>
        <v>0</v>
      </c>
      <c r="U27" s="238">
        <f>SUMIFS(作業日報!$B$700:$B$720,作業日報!$A$700:$A$720,$A27,作業日報!$D$700:$D$720,"○")+SUMIFS(作業日報!$F$700:$F$720,作業日報!$E$700:$E$720,$A27,作業日報!$H$700:$H$720,"○")</f>
        <v>0</v>
      </c>
      <c r="V27" s="238">
        <f>SUMIFS(作業日報!$B$743:$B$763,作業日報!$A$743:$A$763,$A27,作業日報!$D$743:$D$763,"○")+SUMIFS(作業日報!$F$743:$F$763,作業日報!$E$743:$E$763,$A27,作業日報!$H$743:$H$763,"○")</f>
        <v>0</v>
      </c>
      <c r="W27" s="238">
        <f>SUMIFS(作業日報!$B$786:$B$806,作業日報!$A$786:$A$806,$A27,作業日報!$D$786:$D$806,"○")+SUMIFS(作業日報!$F$786:$F$806,作業日報!$E$786:$E$806,$A27,作業日報!$H$786:$H$806,"○")</f>
        <v>0</v>
      </c>
      <c r="X27" s="238">
        <f>SUMIFS(作業日報!$B$829:$B$849,作業日報!$A$829:$A$849,$A27,作業日報!$D$829:$D$849,"○")+SUMIFS(作業日報!$F$829:$F$849,作業日報!$E$829:$E$849,$A27,作業日報!$H$829:$H$849,"○")</f>
        <v>0</v>
      </c>
      <c r="Y27" s="238">
        <f>SUMIFS(作業日報!$B$872:$B$892,作業日報!$A$872:$A$892,$A27,作業日報!$D$872:$D$892,"○")+SUMIFS(作業日報!$F$872:$F$892,作業日報!$E$872:$E$892,$A27,作業日報!$H$872:$H$892,"○")</f>
        <v>0</v>
      </c>
      <c r="Z27" s="238">
        <f>SUMIFS(作業日報!$B$915:$B$935,作業日報!$A$915:$A$935,$A27,作業日報!$D$915:$D$935,"○")+SUMIFS(作業日報!$F$915:$F$935,作業日報!$E$915:$E$935,$A27,作業日報!$H$915:$H$935,"○")</f>
        <v>0</v>
      </c>
      <c r="AA27" s="230">
        <f>SUMIFS(作業日報!$B$958:$B$978,作業日報!$A$958:$A$978,$A27,作業日報!$D$958:$D$978,"○")+SUMIFS(作業日報!$F$958:$F$978,作業日報!$E$958:$E$978,$A27,作業日報!$H$958:$H$978,"○")</f>
        <v>0</v>
      </c>
    </row>
    <row r="28" spans="1:27" x14ac:dyDescent="0.15">
      <c r="A28" s="168"/>
      <c r="B28" s="169"/>
      <c r="C28" s="170"/>
      <c r="D28" s="171">
        <f>SUMIFS(作業日報!B:B,作業日報!A:A,A28,作業日報!D:D,"○")+SUMIFS(作業日報!F:F,作業日報!E:E,A28,作業日報!H:H,"○")</f>
        <v>0</v>
      </c>
      <c r="E28" s="240">
        <f>SUMIFS(作業日報!$B$12:$B$32,作業日報!$A$12:$A$32,$A28,作業日報!$D$12:$D$32,"○")+SUMIFS(作業日報!$F$12:$F$32,作業日報!$E$12:$E$32,$A28,作業日報!$H$12:$H$32,"○")</f>
        <v>0</v>
      </c>
      <c r="F28" s="167">
        <f>SUMIFS(作業日報!$B$55:$B$75,作業日報!$A$55:$A$75,$A28,作業日報!$D$55:$D$75,"○")+SUMIFS(作業日報!$F$55:$F$75,作業日報!$E$55:$E$75,$A28,作業日報!$H$55:$H$75,"○")</f>
        <v>0</v>
      </c>
      <c r="G28" s="167">
        <f>SUMIFS(作業日報!$B$98:$B$118,作業日報!$A$98:$A$118,$A28,作業日報!$D$98:$D$118,"○")+SUMIFS(作業日報!$F$98:$F$118,作業日報!$E$98:$E$118,$A28,作業日報!$H$98:$H$118,"○")</f>
        <v>0</v>
      </c>
      <c r="H28" s="167">
        <f>SUMIFS(作業日報!$B$141:$B$161,作業日報!$A$141:$A$161,$A28,作業日報!$D$141:$D$161,"○")+SUMIFS(作業日報!$F$141:$F$161,作業日報!$E$141:$E$161,$A28,作業日報!$H$141:$H$161,"○")</f>
        <v>0</v>
      </c>
      <c r="I28" s="167">
        <f>SUMIFS(作業日報!$B$184:$B$204,作業日報!$A$184:$A$204,$A28,作業日報!$D$184:$D$204,"○")+SUMIFS(作業日報!$F$184:$F$204,作業日報!$E$184:$E$204,$A28,作業日報!$H$184:$H$204,"○")</f>
        <v>0</v>
      </c>
      <c r="J28" s="167">
        <f>SUMIFS(作業日報!$B$227:$B$247,作業日報!$A$227:$A$247,$A28,作業日報!$D$227:$D$247,"○")+SUMIFS(作業日報!$F$227:$F$247,作業日報!$E$227:$E$247,$A28,作業日報!$H$227:$H$247,"○")</f>
        <v>0</v>
      </c>
      <c r="K28" s="167">
        <f>SUMIFS(作業日報!$B$270:$B$290,作業日報!$A$270:$A$290,$A28,作業日報!$D$270:$D$290,"○")+SUMIFS(作業日報!$F$270:$F$290,作業日報!$E$270:$E$290,$A28,作業日報!$H$270:$H$290,"○")</f>
        <v>0</v>
      </c>
      <c r="L28" s="167">
        <f>SUMIFS(作業日報!$B$313:$B$333,作業日報!$A$313:$A$333,$A28,作業日報!$D$313:$D$333,"○")+SUMIFS(作業日報!$F$313:$F$333,作業日報!$E$313:$E$333,$A28,作業日報!$H$313:$H$333,"○")</f>
        <v>0</v>
      </c>
      <c r="M28" s="167">
        <f>SUMIFS(作業日報!$B$356:$B$376,作業日報!$A$356:$A$376,$A28,作業日報!$D$356:$D$376,"○")+SUMIFS(作業日報!$F$356:$F$376,作業日報!$E$356:$E$376,$A28,作業日報!$H$356:$H$376,"○")</f>
        <v>0</v>
      </c>
      <c r="N28" s="167">
        <f>SUMIFS(作業日報!$B$399:$B$419,作業日報!$A$399:$A$419,$A28,作業日報!$D$399:$D$419,"○")+SUMIFS(作業日報!$F$399:$F$419,作業日報!$E$399:$E$419,$A28,作業日報!$H$399:$H$419,"○")</f>
        <v>0</v>
      </c>
      <c r="O28" s="167">
        <f>SUMIFS(作業日報!$B$442:$B$462,作業日報!$A$442:$A$462,$A28,作業日報!$D$442:$D$462,"○")+SUMIFS(作業日報!$F$442:$F$462,作業日報!$E$442:$E$462,$A28,作業日報!$H$442:$H$462,"○")</f>
        <v>0</v>
      </c>
      <c r="P28" s="167">
        <f>SUMIFS(作業日報!$B$485:$B$505,作業日報!$A$485:$A$505,$A28,作業日報!$D$485:$D$505,"○")+SUMIFS(作業日報!$F$485:$F$505,作業日報!$E$485:$E$505,$A28,作業日報!$H$485:$H$505,"○")</f>
        <v>0</v>
      </c>
      <c r="Q28" s="167">
        <f>SUMIFS(作業日報!$B$528:$B$548,作業日報!$A$528:$A$548,$A28,作業日報!$D$528:$D$548,"○")+SUMIFS(作業日報!$F$528:$F$548,作業日報!$E$528:$E$548,$A28,作業日報!$H$528:$H$548,"○")</f>
        <v>0</v>
      </c>
      <c r="R28" s="167">
        <f>SUMIFS(作業日報!$B$571:$B$591,作業日報!$A$571:$A$591,$A28,作業日報!$D$571:$D$591,"○")+SUMIFS(作業日報!$F$571:$F$591,作業日報!$E$571:$E$591,$A28,作業日報!$H$571:$H$591,"○")</f>
        <v>0</v>
      </c>
      <c r="S28" s="230">
        <f>SUMIFS(作業日報!$B$614:$B$634,作業日報!$A$614:$A$634,$A28,作業日報!$D$614:$D$634,"○")+SUMIFS(作業日報!$F$614:$F$634,作業日報!$E$614:$E$634,$A28,作業日報!$H$614:$H$634,"○")</f>
        <v>0</v>
      </c>
      <c r="T28" s="237">
        <f>SUMIFS(作業日報!$B$657:$B$677,作業日報!$A$657:$A$677,$A28,作業日報!$D$657:$D$677,"○")+SUMIFS(作業日報!$F$657:$F$677,作業日報!$E$657:$E$677,$A28,作業日報!$H$657:$H$677,"○")</f>
        <v>0</v>
      </c>
      <c r="U28" s="238">
        <f>SUMIFS(作業日報!$B$700:$B$720,作業日報!$A$700:$A$720,$A28,作業日報!$D$700:$D$720,"○")+SUMIFS(作業日報!$F$700:$F$720,作業日報!$E$700:$E$720,$A28,作業日報!$H$700:$H$720,"○")</f>
        <v>0</v>
      </c>
      <c r="V28" s="238">
        <f>SUMIFS(作業日報!$B$743:$B$763,作業日報!$A$743:$A$763,$A28,作業日報!$D$743:$D$763,"○")+SUMIFS(作業日報!$F$743:$F$763,作業日報!$E$743:$E$763,$A28,作業日報!$H$743:$H$763,"○")</f>
        <v>0</v>
      </c>
      <c r="W28" s="238">
        <f>SUMIFS(作業日報!$B$786:$B$806,作業日報!$A$786:$A$806,$A28,作業日報!$D$786:$D$806,"○")+SUMIFS(作業日報!$F$786:$F$806,作業日報!$E$786:$E$806,$A28,作業日報!$H$786:$H$806,"○")</f>
        <v>0</v>
      </c>
      <c r="X28" s="238">
        <f>SUMIFS(作業日報!$B$829:$B$849,作業日報!$A$829:$A$849,$A28,作業日報!$D$829:$D$849,"○")+SUMIFS(作業日報!$F$829:$F$849,作業日報!$E$829:$E$849,$A28,作業日報!$H$829:$H$849,"○")</f>
        <v>0</v>
      </c>
      <c r="Y28" s="238">
        <f>SUMIFS(作業日報!$B$872:$B$892,作業日報!$A$872:$A$892,$A28,作業日報!$D$872:$D$892,"○")+SUMIFS(作業日報!$F$872:$F$892,作業日報!$E$872:$E$892,$A28,作業日報!$H$872:$H$892,"○")</f>
        <v>0</v>
      </c>
      <c r="Z28" s="238">
        <f>SUMIFS(作業日報!$B$915:$B$935,作業日報!$A$915:$A$935,$A28,作業日報!$D$915:$D$935,"○")+SUMIFS(作業日報!$F$915:$F$935,作業日報!$E$915:$E$935,$A28,作業日報!$H$915:$H$935,"○")</f>
        <v>0</v>
      </c>
      <c r="AA28" s="230">
        <f>SUMIFS(作業日報!$B$958:$B$978,作業日報!$A$958:$A$978,$A28,作業日報!$D$958:$D$978,"○")+SUMIFS(作業日報!$F$958:$F$978,作業日報!$E$958:$E$978,$A28,作業日報!$H$958:$H$978,"○")</f>
        <v>0</v>
      </c>
    </row>
    <row r="29" spans="1:27" x14ac:dyDescent="0.15">
      <c r="A29" s="163"/>
      <c r="B29" s="169"/>
      <c r="C29" s="170"/>
      <c r="D29" s="171">
        <f>SUMIFS(作業日報!B:B,作業日報!A:A,A29,作業日報!D:D,"○")+SUMIFS(作業日報!F:F,作業日報!E:E,A29,作業日報!H:H,"○")</f>
        <v>0</v>
      </c>
      <c r="E29" s="240">
        <f>SUMIFS(作業日報!$B$12:$B$32,作業日報!$A$12:$A$32,$A29,作業日報!$D$12:$D$32,"○")+SUMIFS(作業日報!$F$12:$F$32,作業日報!$E$12:$E$32,$A29,作業日報!$H$12:$H$32,"○")</f>
        <v>0</v>
      </c>
      <c r="F29" s="167">
        <f>SUMIFS(作業日報!$B$55:$B$75,作業日報!$A$55:$A$75,$A29,作業日報!$D$55:$D$75,"○")+SUMIFS(作業日報!$F$55:$F$75,作業日報!$E$55:$E$75,$A29,作業日報!$H$55:$H$75,"○")</f>
        <v>0</v>
      </c>
      <c r="G29" s="167">
        <f>SUMIFS(作業日報!$B$98:$B$118,作業日報!$A$98:$A$118,$A29,作業日報!$D$98:$D$118,"○")+SUMIFS(作業日報!$F$98:$F$118,作業日報!$E$98:$E$118,$A29,作業日報!$H$98:$H$118,"○")</f>
        <v>0</v>
      </c>
      <c r="H29" s="167">
        <f>SUMIFS(作業日報!$B$141:$B$161,作業日報!$A$141:$A$161,$A29,作業日報!$D$141:$D$161,"○")+SUMIFS(作業日報!$F$141:$F$161,作業日報!$E$141:$E$161,$A29,作業日報!$H$141:$H$161,"○")</f>
        <v>0</v>
      </c>
      <c r="I29" s="167">
        <f>SUMIFS(作業日報!$B$184:$B$204,作業日報!$A$184:$A$204,$A29,作業日報!$D$184:$D$204,"○")+SUMIFS(作業日報!$F$184:$F$204,作業日報!$E$184:$E$204,$A29,作業日報!$H$184:$H$204,"○")</f>
        <v>0</v>
      </c>
      <c r="J29" s="167">
        <f>SUMIFS(作業日報!$B$227:$B$247,作業日報!$A$227:$A$247,$A29,作業日報!$D$227:$D$247,"○")+SUMIFS(作業日報!$F$227:$F$247,作業日報!$E$227:$E$247,$A29,作業日報!$H$227:$H$247,"○")</f>
        <v>0</v>
      </c>
      <c r="K29" s="167">
        <f>SUMIFS(作業日報!$B$270:$B$290,作業日報!$A$270:$A$290,$A29,作業日報!$D$270:$D$290,"○")+SUMIFS(作業日報!$F$270:$F$290,作業日報!$E$270:$E$290,$A29,作業日報!$H$270:$H$290,"○")</f>
        <v>0</v>
      </c>
      <c r="L29" s="167">
        <f>SUMIFS(作業日報!$B$313:$B$333,作業日報!$A$313:$A$333,$A29,作業日報!$D$313:$D$333,"○")+SUMIFS(作業日報!$F$313:$F$333,作業日報!$E$313:$E$333,$A29,作業日報!$H$313:$H$333,"○")</f>
        <v>0</v>
      </c>
      <c r="M29" s="167">
        <f>SUMIFS(作業日報!$B$356:$B$376,作業日報!$A$356:$A$376,$A29,作業日報!$D$356:$D$376,"○")+SUMIFS(作業日報!$F$356:$F$376,作業日報!$E$356:$E$376,$A29,作業日報!$H$356:$H$376,"○")</f>
        <v>0</v>
      </c>
      <c r="N29" s="167">
        <f>SUMIFS(作業日報!$B$399:$B$419,作業日報!$A$399:$A$419,$A29,作業日報!$D$399:$D$419,"○")+SUMIFS(作業日報!$F$399:$F$419,作業日報!$E$399:$E$419,$A29,作業日報!$H$399:$H$419,"○")</f>
        <v>0</v>
      </c>
      <c r="O29" s="167">
        <f>SUMIFS(作業日報!$B$442:$B$462,作業日報!$A$442:$A$462,$A29,作業日報!$D$442:$D$462,"○")+SUMIFS(作業日報!$F$442:$F$462,作業日報!$E$442:$E$462,$A29,作業日報!$H$442:$H$462,"○")</f>
        <v>0</v>
      </c>
      <c r="P29" s="167">
        <f>SUMIFS(作業日報!$B$485:$B$505,作業日報!$A$485:$A$505,$A29,作業日報!$D$485:$D$505,"○")+SUMIFS(作業日報!$F$485:$F$505,作業日報!$E$485:$E$505,$A29,作業日報!$H$485:$H$505,"○")</f>
        <v>0</v>
      </c>
      <c r="Q29" s="167">
        <f>SUMIFS(作業日報!$B$528:$B$548,作業日報!$A$528:$A$548,$A29,作業日報!$D$528:$D$548,"○")+SUMIFS(作業日報!$F$528:$F$548,作業日報!$E$528:$E$548,$A29,作業日報!$H$528:$H$548,"○")</f>
        <v>0</v>
      </c>
      <c r="R29" s="167">
        <f>SUMIFS(作業日報!$B$571:$B$591,作業日報!$A$571:$A$591,$A29,作業日報!$D$571:$D$591,"○")+SUMIFS(作業日報!$F$571:$F$591,作業日報!$E$571:$E$591,$A29,作業日報!$H$571:$H$591,"○")</f>
        <v>0</v>
      </c>
      <c r="S29" s="230">
        <f>SUMIFS(作業日報!$B$614:$B$634,作業日報!$A$614:$A$634,$A29,作業日報!$D$614:$D$634,"○")+SUMIFS(作業日報!$F$614:$F$634,作業日報!$E$614:$E$634,$A29,作業日報!$H$614:$H$634,"○")</f>
        <v>0</v>
      </c>
      <c r="T29" s="237">
        <f>SUMIFS(作業日報!$B$657:$B$677,作業日報!$A$657:$A$677,$A29,作業日報!$D$657:$D$677,"○")+SUMIFS(作業日報!$F$657:$F$677,作業日報!$E$657:$E$677,$A29,作業日報!$H$657:$H$677,"○")</f>
        <v>0</v>
      </c>
      <c r="U29" s="238">
        <f>SUMIFS(作業日報!$B$700:$B$720,作業日報!$A$700:$A$720,$A29,作業日報!$D$700:$D$720,"○")+SUMIFS(作業日報!$F$700:$F$720,作業日報!$E$700:$E$720,$A29,作業日報!$H$700:$H$720,"○")</f>
        <v>0</v>
      </c>
      <c r="V29" s="238">
        <f>SUMIFS(作業日報!$B$743:$B$763,作業日報!$A$743:$A$763,$A29,作業日報!$D$743:$D$763,"○")+SUMIFS(作業日報!$F$743:$F$763,作業日報!$E$743:$E$763,$A29,作業日報!$H$743:$H$763,"○")</f>
        <v>0</v>
      </c>
      <c r="W29" s="238">
        <f>SUMIFS(作業日報!$B$786:$B$806,作業日報!$A$786:$A$806,$A29,作業日報!$D$786:$D$806,"○")+SUMIFS(作業日報!$F$786:$F$806,作業日報!$E$786:$E$806,$A29,作業日報!$H$786:$H$806,"○")</f>
        <v>0</v>
      </c>
      <c r="X29" s="238">
        <f>SUMIFS(作業日報!$B$829:$B$849,作業日報!$A$829:$A$849,$A29,作業日報!$D$829:$D$849,"○")+SUMIFS(作業日報!$F$829:$F$849,作業日報!$E$829:$E$849,$A29,作業日報!$H$829:$H$849,"○")</f>
        <v>0</v>
      </c>
      <c r="Y29" s="238">
        <f>SUMIFS(作業日報!$B$872:$B$892,作業日報!$A$872:$A$892,$A29,作業日報!$D$872:$D$892,"○")+SUMIFS(作業日報!$F$872:$F$892,作業日報!$E$872:$E$892,$A29,作業日報!$H$872:$H$892,"○")</f>
        <v>0</v>
      </c>
      <c r="Z29" s="238">
        <f>SUMIFS(作業日報!$B$915:$B$935,作業日報!$A$915:$A$935,$A29,作業日報!$D$915:$D$935,"○")+SUMIFS(作業日報!$F$915:$F$935,作業日報!$E$915:$E$935,$A29,作業日報!$H$915:$H$935,"○")</f>
        <v>0</v>
      </c>
      <c r="AA29" s="230">
        <f>SUMIFS(作業日報!$B$958:$B$978,作業日報!$A$958:$A$978,$A29,作業日報!$D$958:$D$978,"○")+SUMIFS(作業日報!$F$958:$F$978,作業日報!$E$958:$E$978,$A29,作業日報!$H$958:$H$978,"○")</f>
        <v>0</v>
      </c>
    </row>
    <row r="30" spans="1:27" x14ac:dyDescent="0.15">
      <c r="A30" s="168"/>
      <c r="B30" s="169"/>
      <c r="C30" s="170"/>
      <c r="D30" s="171">
        <f>SUMIFS(作業日報!B:B,作業日報!A:A,A30,作業日報!D:D,"○")+SUMIFS(作業日報!F:F,作業日報!E:E,A30,作業日報!H:H,"○")</f>
        <v>0</v>
      </c>
      <c r="E30" s="240">
        <f>SUMIFS(作業日報!$B$12:$B$32,作業日報!$A$12:$A$32,$A30,作業日報!$D$12:$D$32,"○")+SUMIFS(作業日報!$F$12:$F$32,作業日報!$E$12:$E$32,$A30,作業日報!$H$12:$H$32,"○")</f>
        <v>0</v>
      </c>
      <c r="F30" s="167">
        <f>SUMIFS(作業日報!$B$55:$B$75,作業日報!$A$55:$A$75,$A30,作業日報!$D$55:$D$75,"○")+SUMIFS(作業日報!$F$55:$F$75,作業日報!$E$55:$E$75,$A30,作業日報!$H$55:$H$75,"○")</f>
        <v>0</v>
      </c>
      <c r="G30" s="167">
        <f>SUMIFS(作業日報!$B$98:$B$118,作業日報!$A$98:$A$118,$A30,作業日報!$D$98:$D$118,"○")+SUMIFS(作業日報!$F$98:$F$118,作業日報!$E$98:$E$118,$A30,作業日報!$H$98:$H$118,"○")</f>
        <v>0</v>
      </c>
      <c r="H30" s="167">
        <f>SUMIFS(作業日報!$B$141:$B$161,作業日報!$A$141:$A$161,$A30,作業日報!$D$141:$D$161,"○")+SUMIFS(作業日報!$F$141:$F$161,作業日報!$E$141:$E$161,$A30,作業日報!$H$141:$H$161,"○")</f>
        <v>0</v>
      </c>
      <c r="I30" s="167">
        <f>SUMIFS(作業日報!$B$184:$B$204,作業日報!$A$184:$A$204,$A30,作業日報!$D$184:$D$204,"○")+SUMIFS(作業日報!$F$184:$F$204,作業日報!$E$184:$E$204,$A30,作業日報!$H$184:$H$204,"○")</f>
        <v>0</v>
      </c>
      <c r="J30" s="167">
        <f>SUMIFS(作業日報!$B$227:$B$247,作業日報!$A$227:$A$247,$A30,作業日報!$D$227:$D$247,"○")+SUMIFS(作業日報!$F$227:$F$247,作業日報!$E$227:$E$247,$A30,作業日報!$H$227:$H$247,"○")</f>
        <v>0</v>
      </c>
      <c r="K30" s="167">
        <f>SUMIFS(作業日報!$B$270:$B$290,作業日報!$A$270:$A$290,$A30,作業日報!$D$270:$D$290,"○")+SUMIFS(作業日報!$F$270:$F$290,作業日報!$E$270:$E$290,$A30,作業日報!$H$270:$H$290,"○")</f>
        <v>0</v>
      </c>
      <c r="L30" s="167">
        <f>SUMIFS(作業日報!$B$313:$B$333,作業日報!$A$313:$A$333,$A30,作業日報!$D$313:$D$333,"○")+SUMIFS(作業日報!$F$313:$F$333,作業日報!$E$313:$E$333,$A30,作業日報!$H$313:$H$333,"○")</f>
        <v>0</v>
      </c>
      <c r="M30" s="167">
        <f>SUMIFS(作業日報!$B$356:$B$376,作業日報!$A$356:$A$376,$A30,作業日報!$D$356:$D$376,"○")+SUMIFS(作業日報!$F$356:$F$376,作業日報!$E$356:$E$376,$A30,作業日報!$H$356:$H$376,"○")</f>
        <v>0</v>
      </c>
      <c r="N30" s="167">
        <f>SUMIFS(作業日報!$B$399:$B$419,作業日報!$A$399:$A$419,$A30,作業日報!$D$399:$D$419,"○")+SUMIFS(作業日報!$F$399:$F$419,作業日報!$E$399:$E$419,$A30,作業日報!$H$399:$H$419,"○")</f>
        <v>0</v>
      </c>
      <c r="O30" s="167">
        <f>SUMIFS(作業日報!$B$442:$B$462,作業日報!$A$442:$A$462,$A30,作業日報!$D$442:$D$462,"○")+SUMIFS(作業日報!$F$442:$F$462,作業日報!$E$442:$E$462,$A30,作業日報!$H$442:$H$462,"○")</f>
        <v>0</v>
      </c>
      <c r="P30" s="167">
        <f>SUMIFS(作業日報!$B$485:$B$505,作業日報!$A$485:$A$505,$A30,作業日報!$D$485:$D$505,"○")+SUMIFS(作業日報!$F$485:$F$505,作業日報!$E$485:$E$505,$A30,作業日報!$H$485:$H$505,"○")</f>
        <v>0</v>
      </c>
      <c r="Q30" s="167">
        <f>SUMIFS(作業日報!$B$528:$B$548,作業日報!$A$528:$A$548,$A30,作業日報!$D$528:$D$548,"○")+SUMIFS(作業日報!$F$528:$F$548,作業日報!$E$528:$E$548,$A30,作業日報!$H$528:$H$548,"○")</f>
        <v>0</v>
      </c>
      <c r="R30" s="167">
        <f>SUMIFS(作業日報!$B$571:$B$591,作業日報!$A$571:$A$591,$A30,作業日報!$D$571:$D$591,"○")+SUMIFS(作業日報!$F$571:$F$591,作業日報!$E$571:$E$591,$A30,作業日報!$H$571:$H$591,"○")</f>
        <v>0</v>
      </c>
      <c r="S30" s="230">
        <f>SUMIFS(作業日報!$B$614:$B$634,作業日報!$A$614:$A$634,$A30,作業日報!$D$614:$D$634,"○")+SUMIFS(作業日報!$F$614:$F$634,作業日報!$E$614:$E$634,$A30,作業日報!$H$614:$H$634,"○")</f>
        <v>0</v>
      </c>
      <c r="T30" s="237">
        <f>SUMIFS(作業日報!$B$657:$B$677,作業日報!$A$657:$A$677,$A30,作業日報!$D$657:$D$677,"○")+SUMIFS(作業日報!$F$657:$F$677,作業日報!$E$657:$E$677,$A30,作業日報!$H$657:$H$677,"○")</f>
        <v>0</v>
      </c>
      <c r="U30" s="238">
        <f>SUMIFS(作業日報!$B$700:$B$720,作業日報!$A$700:$A$720,$A30,作業日報!$D$700:$D$720,"○")+SUMIFS(作業日報!$F$700:$F$720,作業日報!$E$700:$E$720,$A30,作業日報!$H$700:$H$720,"○")</f>
        <v>0</v>
      </c>
      <c r="V30" s="238">
        <f>SUMIFS(作業日報!$B$743:$B$763,作業日報!$A$743:$A$763,$A30,作業日報!$D$743:$D$763,"○")+SUMIFS(作業日報!$F$743:$F$763,作業日報!$E$743:$E$763,$A30,作業日報!$H$743:$H$763,"○")</f>
        <v>0</v>
      </c>
      <c r="W30" s="238">
        <f>SUMIFS(作業日報!$B$786:$B$806,作業日報!$A$786:$A$806,$A30,作業日報!$D$786:$D$806,"○")+SUMIFS(作業日報!$F$786:$F$806,作業日報!$E$786:$E$806,$A30,作業日報!$H$786:$H$806,"○")</f>
        <v>0</v>
      </c>
      <c r="X30" s="238">
        <f>SUMIFS(作業日報!$B$829:$B$849,作業日報!$A$829:$A$849,$A30,作業日報!$D$829:$D$849,"○")+SUMIFS(作業日報!$F$829:$F$849,作業日報!$E$829:$E$849,$A30,作業日報!$H$829:$H$849,"○")</f>
        <v>0</v>
      </c>
      <c r="Y30" s="238">
        <f>SUMIFS(作業日報!$B$872:$B$892,作業日報!$A$872:$A$892,$A30,作業日報!$D$872:$D$892,"○")+SUMIFS(作業日報!$F$872:$F$892,作業日報!$E$872:$E$892,$A30,作業日報!$H$872:$H$892,"○")</f>
        <v>0</v>
      </c>
      <c r="Z30" s="238">
        <f>SUMIFS(作業日報!$B$915:$B$935,作業日報!$A$915:$A$935,$A30,作業日報!$D$915:$D$935,"○")+SUMIFS(作業日報!$F$915:$F$935,作業日報!$E$915:$E$935,$A30,作業日報!$H$915:$H$935,"○")</f>
        <v>0</v>
      </c>
      <c r="AA30" s="230">
        <f>SUMIFS(作業日報!$B$958:$B$978,作業日報!$A$958:$A$978,$A30,作業日報!$D$958:$D$978,"○")+SUMIFS(作業日報!$F$958:$F$978,作業日報!$E$958:$E$978,$A30,作業日報!$H$958:$H$978,"○")</f>
        <v>0</v>
      </c>
    </row>
    <row r="31" spans="1:27" x14ac:dyDescent="0.15">
      <c r="A31" s="163"/>
      <c r="B31" s="169"/>
      <c r="C31" s="170"/>
      <c r="D31" s="171">
        <f>SUMIFS(作業日報!B:B,作業日報!A:A,A31,作業日報!D:D,"○")+SUMIFS(作業日報!F:F,作業日報!E:E,A31,作業日報!H:H,"○")</f>
        <v>0</v>
      </c>
      <c r="E31" s="240">
        <f>SUMIFS(作業日報!$B$12:$B$32,作業日報!$A$12:$A$32,$A31,作業日報!$D$12:$D$32,"○")+SUMIFS(作業日報!$F$12:$F$32,作業日報!$E$12:$E$32,$A31,作業日報!$H$12:$H$32,"○")</f>
        <v>0</v>
      </c>
      <c r="F31" s="167">
        <f>SUMIFS(作業日報!$B$55:$B$75,作業日報!$A$55:$A$75,$A31,作業日報!$D$55:$D$75,"○")+SUMIFS(作業日報!$F$55:$F$75,作業日報!$E$55:$E$75,$A31,作業日報!$H$55:$H$75,"○")</f>
        <v>0</v>
      </c>
      <c r="G31" s="167">
        <f>SUMIFS(作業日報!$B$98:$B$118,作業日報!$A$98:$A$118,$A31,作業日報!$D$98:$D$118,"○")+SUMIFS(作業日報!$F$98:$F$118,作業日報!$E$98:$E$118,$A31,作業日報!$H$98:$H$118,"○")</f>
        <v>0</v>
      </c>
      <c r="H31" s="167">
        <f>SUMIFS(作業日報!$B$141:$B$161,作業日報!$A$141:$A$161,$A31,作業日報!$D$141:$D$161,"○")+SUMIFS(作業日報!$F$141:$F$161,作業日報!$E$141:$E$161,$A31,作業日報!$H$141:$H$161,"○")</f>
        <v>0</v>
      </c>
      <c r="I31" s="167">
        <f>SUMIFS(作業日報!$B$184:$B$204,作業日報!$A$184:$A$204,$A31,作業日報!$D$184:$D$204,"○")+SUMIFS(作業日報!$F$184:$F$204,作業日報!$E$184:$E$204,$A31,作業日報!$H$184:$H$204,"○")</f>
        <v>0</v>
      </c>
      <c r="J31" s="167">
        <f>SUMIFS(作業日報!$B$227:$B$247,作業日報!$A$227:$A$247,$A31,作業日報!$D$227:$D$247,"○")+SUMIFS(作業日報!$F$227:$F$247,作業日報!$E$227:$E$247,$A31,作業日報!$H$227:$H$247,"○")</f>
        <v>0</v>
      </c>
      <c r="K31" s="167">
        <f>SUMIFS(作業日報!$B$270:$B$290,作業日報!$A$270:$A$290,$A31,作業日報!$D$270:$D$290,"○")+SUMIFS(作業日報!$F$270:$F$290,作業日報!$E$270:$E$290,$A31,作業日報!$H$270:$H$290,"○")</f>
        <v>0</v>
      </c>
      <c r="L31" s="167">
        <f>SUMIFS(作業日報!$B$313:$B$333,作業日報!$A$313:$A$333,$A31,作業日報!$D$313:$D$333,"○")+SUMIFS(作業日報!$F$313:$F$333,作業日報!$E$313:$E$333,$A31,作業日報!$H$313:$H$333,"○")</f>
        <v>0</v>
      </c>
      <c r="M31" s="167">
        <f>SUMIFS(作業日報!$B$356:$B$376,作業日報!$A$356:$A$376,$A31,作業日報!$D$356:$D$376,"○")+SUMIFS(作業日報!$F$356:$F$376,作業日報!$E$356:$E$376,$A31,作業日報!$H$356:$H$376,"○")</f>
        <v>0</v>
      </c>
      <c r="N31" s="167">
        <f>SUMIFS(作業日報!$B$399:$B$419,作業日報!$A$399:$A$419,$A31,作業日報!$D$399:$D$419,"○")+SUMIFS(作業日報!$F$399:$F$419,作業日報!$E$399:$E$419,$A31,作業日報!$H$399:$H$419,"○")</f>
        <v>0</v>
      </c>
      <c r="O31" s="167">
        <f>SUMIFS(作業日報!$B$442:$B$462,作業日報!$A$442:$A$462,$A31,作業日報!$D$442:$D$462,"○")+SUMIFS(作業日報!$F$442:$F$462,作業日報!$E$442:$E$462,$A31,作業日報!$H$442:$H$462,"○")</f>
        <v>0</v>
      </c>
      <c r="P31" s="167">
        <f>SUMIFS(作業日報!$B$485:$B$505,作業日報!$A$485:$A$505,$A31,作業日報!$D$485:$D$505,"○")+SUMIFS(作業日報!$F$485:$F$505,作業日報!$E$485:$E$505,$A31,作業日報!$H$485:$H$505,"○")</f>
        <v>0</v>
      </c>
      <c r="Q31" s="167">
        <f>SUMIFS(作業日報!$B$528:$B$548,作業日報!$A$528:$A$548,$A31,作業日報!$D$528:$D$548,"○")+SUMIFS(作業日報!$F$528:$F$548,作業日報!$E$528:$E$548,$A31,作業日報!$H$528:$H$548,"○")</f>
        <v>0</v>
      </c>
      <c r="R31" s="167">
        <f>SUMIFS(作業日報!$B$571:$B$591,作業日報!$A$571:$A$591,$A31,作業日報!$D$571:$D$591,"○")+SUMIFS(作業日報!$F$571:$F$591,作業日報!$E$571:$E$591,$A31,作業日報!$H$571:$H$591,"○")</f>
        <v>0</v>
      </c>
      <c r="S31" s="230">
        <f>SUMIFS(作業日報!$B$614:$B$634,作業日報!$A$614:$A$634,$A31,作業日報!$D$614:$D$634,"○")+SUMIFS(作業日報!$F$614:$F$634,作業日報!$E$614:$E$634,$A31,作業日報!$H$614:$H$634,"○")</f>
        <v>0</v>
      </c>
      <c r="T31" s="237">
        <f>SUMIFS(作業日報!$B$657:$B$677,作業日報!$A$657:$A$677,$A31,作業日報!$D$657:$D$677,"○")+SUMIFS(作業日報!$F$657:$F$677,作業日報!$E$657:$E$677,$A31,作業日報!$H$657:$H$677,"○")</f>
        <v>0</v>
      </c>
      <c r="U31" s="238">
        <f>SUMIFS(作業日報!$B$700:$B$720,作業日報!$A$700:$A$720,$A31,作業日報!$D$700:$D$720,"○")+SUMIFS(作業日報!$F$700:$F$720,作業日報!$E$700:$E$720,$A31,作業日報!$H$700:$H$720,"○")</f>
        <v>0</v>
      </c>
      <c r="V31" s="238">
        <f>SUMIFS(作業日報!$B$743:$B$763,作業日報!$A$743:$A$763,$A31,作業日報!$D$743:$D$763,"○")+SUMIFS(作業日報!$F$743:$F$763,作業日報!$E$743:$E$763,$A31,作業日報!$H$743:$H$763,"○")</f>
        <v>0</v>
      </c>
      <c r="W31" s="238">
        <f>SUMIFS(作業日報!$B$786:$B$806,作業日報!$A$786:$A$806,$A31,作業日報!$D$786:$D$806,"○")+SUMIFS(作業日報!$F$786:$F$806,作業日報!$E$786:$E$806,$A31,作業日報!$H$786:$H$806,"○")</f>
        <v>0</v>
      </c>
      <c r="X31" s="238">
        <f>SUMIFS(作業日報!$B$829:$B$849,作業日報!$A$829:$A$849,$A31,作業日報!$D$829:$D$849,"○")+SUMIFS(作業日報!$F$829:$F$849,作業日報!$E$829:$E$849,$A31,作業日報!$H$829:$H$849,"○")</f>
        <v>0</v>
      </c>
      <c r="Y31" s="238">
        <f>SUMIFS(作業日報!$B$872:$B$892,作業日報!$A$872:$A$892,$A31,作業日報!$D$872:$D$892,"○")+SUMIFS(作業日報!$F$872:$F$892,作業日報!$E$872:$E$892,$A31,作業日報!$H$872:$H$892,"○")</f>
        <v>0</v>
      </c>
      <c r="Z31" s="238">
        <f>SUMIFS(作業日報!$B$915:$B$935,作業日報!$A$915:$A$935,$A31,作業日報!$D$915:$D$935,"○")+SUMIFS(作業日報!$F$915:$F$935,作業日報!$E$915:$E$935,$A31,作業日報!$H$915:$H$935,"○")</f>
        <v>0</v>
      </c>
      <c r="AA31" s="230">
        <f>SUMIFS(作業日報!$B$958:$B$978,作業日報!$A$958:$A$978,$A31,作業日報!$D$958:$D$978,"○")+SUMIFS(作業日報!$F$958:$F$978,作業日報!$E$958:$E$978,$A31,作業日報!$H$958:$H$978,"○")</f>
        <v>0</v>
      </c>
    </row>
    <row r="32" spans="1:27" x14ac:dyDescent="0.15">
      <c r="A32" s="168"/>
      <c r="B32" s="169"/>
      <c r="C32" s="170"/>
      <c r="D32" s="171">
        <f>SUMIFS(作業日報!B:B,作業日報!A:A,A32,作業日報!D:D,"○")+SUMIFS(作業日報!F:F,作業日報!E:E,A32,作業日報!H:H,"○")</f>
        <v>0</v>
      </c>
      <c r="E32" s="240">
        <f>SUMIFS(作業日報!$B$12:$B$32,作業日報!$A$12:$A$32,$A32,作業日報!$D$12:$D$32,"○")+SUMIFS(作業日報!$F$12:$F$32,作業日報!$E$12:$E$32,$A32,作業日報!$H$12:$H$32,"○")</f>
        <v>0</v>
      </c>
      <c r="F32" s="167">
        <f>SUMIFS(作業日報!$B$55:$B$75,作業日報!$A$55:$A$75,$A32,作業日報!$D$55:$D$75,"○")+SUMIFS(作業日報!$F$55:$F$75,作業日報!$E$55:$E$75,$A32,作業日報!$H$55:$H$75,"○")</f>
        <v>0</v>
      </c>
      <c r="G32" s="167">
        <f>SUMIFS(作業日報!$B$98:$B$118,作業日報!$A$98:$A$118,$A32,作業日報!$D$98:$D$118,"○")+SUMIFS(作業日報!$F$98:$F$118,作業日報!$E$98:$E$118,$A32,作業日報!$H$98:$H$118,"○")</f>
        <v>0</v>
      </c>
      <c r="H32" s="167">
        <f>SUMIFS(作業日報!$B$141:$B$161,作業日報!$A$141:$A$161,$A32,作業日報!$D$141:$D$161,"○")+SUMIFS(作業日報!$F$141:$F$161,作業日報!$E$141:$E$161,$A32,作業日報!$H$141:$H$161,"○")</f>
        <v>0</v>
      </c>
      <c r="I32" s="167">
        <f>SUMIFS(作業日報!$B$184:$B$204,作業日報!$A$184:$A$204,$A32,作業日報!$D$184:$D$204,"○")+SUMIFS(作業日報!$F$184:$F$204,作業日報!$E$184:$E$204,$A32,作業日報!$H$184:$H$204,"○")</f>
        <v>0</v>
      </c>
      <c r="J32" s="167">
        <f>SUMIFS(作業日報!$B$227:$B$247,作業日報!$A$227:$A$247,$A32,作業日報!$D$227:$D$247,"○")+SUMIFS(作業日報!$F$227:$F$247,作業日報!$E$227:$E$247,$A32,作業日報!$H$227:$H$247,"○")</f>
        <v>0</v>
      </c>
      <c r="K32" s="167">
        <f>SUMIFS(作業日報!$B$270:$B$290,作業日報!$A$270:$A$290,$A32,作業日報!$D$270:$D$290,"○")+SUMIFS(作業日報!$F$270:$F$290,作業日報!$E$270:$E$290,$A32,作業日報!$H$270:$H$290,"○")</f>
        <v>0</v>
      </c>
      <c r="L32" s="167">
        <f>SUMIFS(作業日報!$B$313:$B$333,作業日報!$A$313:$A$333,$A32,作業日報!$D$313:$D$333,"○")+SUMIFS(作業日報!$F$313:$F$333,作業日報!$E$313:$E$333,$A32,作業日報!$H$313:$H$333,"○")</f>
        <v>0</v>
      </c>
      <c r="M32" s="167">
        <f>SUMIFS(作業日報!$B$356:$B$376,作業日報!$A$356:$A$376,$A32,作業日報!$D$356:$D$376,"○")+SUMIFS(作業日報!$F$356:$F$376,作業日報!$E$356:$E$376,$A32,作業日報!$H$356:$H$376,"○")</f>
        <v>0</v>
      </c>
      <c r="N32" s="167">
        <f>SUMIFS(作業日報!$B$399:$B$419,作業日報!$A$399:$A$419,$A32,作業日報!$D$399:$D$419,"○")+SUMIFS(作業日報!$F$399:$F$419,作業日報!$E$399:$E$419,$A32,作業日報!$H$399:$H$419,"○")</f>
        <v>0</v>
      </c>
      <c r="O32" s="167">
        <f>SUMIFS(作業日報!$B$442:$B$462,作業日報!$A$442:$A$462,$A32,作業日報!$D$442:$D$462,"○")+SUMIFS(作業日報!$F$442:$F$462,作業日報!$E$442:$E$462,$A32,作業日報!$H$442:$H$462,"○")</f>
        <v>0</v>
      </c>
      <c r="P32" s="167">
        <f>SUMIFS(作業日報!$B$485:$B$505,作業日報!$A$485:$A$505,$A32,作業日報!$D$485:$D$505,"○")+SUMIFS(作業日報!$F$485:$F$505,作業日報!$E$485:$E$505,$A32,作業日報!$H$485:$H$505,"○")</f>
        <v>0</v>
      </c>
      <c r="Q32" s="167">
        <f>SUMIFS(作業日報!$B$528:$B$548,作業日報!$A$528:$A$548,$A32,作業日報!$D$528:$D$548,"○")+SUMIFS(作業日報!$F$528:$F$548,作業日報!$E$528:$E$548,$A32,作業日報!$H$528:$H$548,"○")</f>
        <v>0</v>
      </c>
      <c r="R32" s="167">
        <f>SUMIFS(作業日報!$B$571:$B$591,作業日報!$A$571:$A$591,$A32,作業日報!$D$571:$D$591,"○")+SUMIFS(作業日報!$F$571:$F$591,作業日報!$E$571:$E$591,$A32,作業日報!$H$571:$H$591,"○")</f>
        <v>0</v>
      </c>
      <c r="S32" s="230">
        <f>SUMIFS(作業日報!$B$614:$B$634,作業日報!$A$614:$A$634,$A32,作業日報!$D$614:$D$634,"○")+SUMIFS(作業日報!$F$614:$F$634,作業日報!$E$614:$E$634,$A32,作業日報!$H$614:$H$634,"○")</f>
        <v>0</v>
      </c>
      <c r="T32" s="237">
        <f>SUMIFS(作業日報!$B$657:$B$677,作業日報!$A$657:$A$677,$A32,作業日報!$D$657:$D$677,"○")+SUMIFS(作業日報!$F$657:$F$677,作業日報!$E$657:$E$677,$A32,作業日報!$H$657:$H$677,"○")</f>
        <v>0</v>
      </c>
      <c r="U32" s="238">
        <f>SUMIFS(作業日報!$B$700:$B$720,作業日報!$A$700:$A$720,$A32,作業日報!$D$700:$D$720,"○")+SUMIFS(作業日報!$F$700:$F$720,作業日報!$E$700:$E$720,$A32,作業日報!$H$700:$H$720,"○")</f>
        <v>0</v>
      </c>
      <c r="V32" s="238">
        <f>SUMIFS(作業日報!$B$743:$B$763,作業日報!$A$743:$A$763,$A32,作業日報!$D$743:$D$763,"○")+SUMIFS(作業日報!$F$743:$F$763,作業日報!$E$743:$E$763,$A32,作業日報!$H$743:$H$763,"○")</f>
        <v>0</v>
      </c>
      <c r="W32" s="238">
        <f>SUMIFS(作業日報!$B$786:$B$806,作業日報!$A$786:$A$806,$A32,作業日報!$D$786:$D$806,"○")+SUMIFS(作業日報!$F$786:$F$806,作業日報!$E$786:$E$806,$A32,作業日報!$H$786:$H$806,"○")</f>
        <v>0</v>
      </c>
      <c r="X32" s="238">
        <f>SUMIFS(作業日報!$B$829:$B$849,作業日報!$A$829:$A$849,$A32,作業日報!$D$829:$D$849,"○")+SUMIFS(作業日報!$F$829:$F$849,作業日報!$E$829:$E$849,$A32,作業日報!$H$829:$H$849,"○")</f>
        <v>0</v>
      </c>
      <c r="Y32" s="238">
        <f>SUMIFS(作業日報!$B$872:$B$892,作業日報!$A$872:$A$892,$A32,作業日報!$D$872:$D$892,"○")+SUMIFS(作業日報!$F$872:$F$892,作業日報!$E$872:$E$892,$A32,作業日報!$H$872:$H$892,"○")</f>
        <v>0</v>
      </c>
      <c r="Z32" s="238">
        <f>SUMIFS(作業日報!$B$915:$B$935,作業日報!$A$915:$A$935,$A32,作業日報!$D$915:$D$935,"○")+SUMIFS(作業日報!$F$915:$F$935,作業日報!$E$915:$E$935,$A32,作業日報!$H$915:$H$935,"○")</f>
        <v>0</v>
      </c>
      <c r="AA32" s="230">
        <f>SUMIFS(作業日報!$B$958:$B$978,作業日報!$A$958:$A$978,$A32,作業日報!$D$958:$D$978,"○")+SUMIFS(作業日報!$F$958:$F$978,作業日報!$E$958:$E$978,$A32,作業日報!$H$958:$H$978,"○")</f>
        <v>0</v>
      </c>
    </row>
    <row r="33" spans="1:27" x14ac:dyDescent="0.15">
      <c r="A33" s="163"/>
      <c r="B33" s="169"/>
      <c r="C33" s="170"/>
      <c r="D33" s="171">
        <f>SUMIFS(作業日報!B:B,作業日報!A:A,A33,作業日報!D:D,"○")+SUMIFS(作業日報!F:F,作業日報!E:E,A33,作業日報!H:H,"○")</f>
        <v>0</v>
      </c>
      <c r="E33" s="240">
        <f>SUMIFS(作業日報!$B$12:$B$32,作業日報!$A$12:$A$32,$A33,作業日報!$D$12:$D$32,"○")+SUMIFS(作業日報!$F$12:$F$32,作業日報!$E$12:$E$32,$A33,作業日報!$H$12:$H$32,"○")</f>
        <v>0</v>
      </c>
      <c r="F33" s="167">
        <f>SUMIFS(作業日報!$B$55:$B$75,作業日報!$A$55:$A$75,$A33,作業日報!$D$55:$D$75,"○")+SUMIFS(作業日報!$F$55:$F$75,作業日報!$E$55:$E$75,$A33,作業日報!$H$55:$H$75,"○")</f>
        <v>0</v>
      </c>
      <c r="G33" s="167">
        <f>SUMIFS(作業日報!$B$98:$B$118,作業日報!$A$98:$A$118,$A33,作業日報!$D$98:$D$118,"○")+SUMIFS(作業日報!$F$98:$F$118,作業日報!$E$98:$E$118,$A33,作業日報!$H$98:$H$118,"○")</f>
        <v>0</v>
      </c>
      <c r="H33" s="167">
        <f>SUMIFS(作業日報!$B$141:$B$161,作業日報!$A$141:$A$161,$A33,作業日報!$D$141:$D$161,"○")+SUMIFS(作業日報!$F$141:$F$161,作業日報!$E$141:$E$161,$A33,作業日報!$H$141:$H$161,"○")</f>
        <v>0</v>
      </c>
      <c r="I33" s="167">
        <f>SUMIFS(作業日報!$B$184:$B$204,作業日報!$A$184:$A$204,$A33,作業日報!$D$184:$D$204,"○")+SUMIFS(作業日報!$F$184:$F$204,作業日報!$E$184:$E$204,$A33,作業日報!$H$184:$H$204,"○")</f>
        <v>0</v>
      </c>
      <c r="J33" s="167">
        <f>SUMIFS(作業日報!$B$227:$B$247,作業日報!$A$227:$A$247,$A33,作業日報!$D$227:$D$247,"○")+SUMIFS(作業日報!$F$227:$F$247,作業日報!$E$227:$E$247,$A33,作業日報!$H$227:$H$247,"○")</f>
        <v>0</v>
      </c>
      <c r="K33" s="167">
        <f>SUMIFS(作業日報!$B$270:$B$290,作業日報!$A$270:$A$290,$A33,作業日報!$D$270:$D$290,"○")+SUMIFS(作業日報!$F$270:$F$290,作業日報!$E$270:$E$290,$A33,作業日報!$H$270:$H$290,"○")</f>
        <v>0</v>
      </c>
      <c r="L33" s="167">
        <f>SUMIFS(作業日報!$B$313:$B$333,作業日報!$A$313:$A$333,$A33,作業日報!$D$313:$D$333,"○")+SUMIFS(作業日報!$F$313:$F$333,作業日報!$E$313:$E$333,$A33,作業日報!$H$313:$H$333,"○")</f>
        <v>0</v>
      </c>
      <c r="M33" s="167">
        <f>SUMIFS(作業日報!$B$356:$B$376,作業日報!$A$356:$A$376,$A33,作業日報!$D$356:$D$376,"○")+SUMIFS(作業日報!$F$356:$F$376,作業日報!$E$356:$E$376,$A33,作業日報!$H$356:$H$376,"○")</f>
        <v>0</v>
      </c>
      <c r="N33" s="167">
        <f>SUMIFS(作業日報!$B$399:$B$419,作業日報!$A$399:$A$419,$A33,作業日報!$D$399:$D$419,"○")+SUMIFS(作業日報!$F$399:$F$419,作業日報!$E$399:$E$419,$A33,作業日報!$H$399:$H$419,"○")</f>
        <v>0</v>
      </c>
      <c r="O33" s="167">
        <f>SUMIFS(作業日報!$B$442:$B$462,作業日報!$A$442:$A$462,$A33,作業日報!$D$442:$D$462,"○")+SUMIFS(作業日報!$F$442:$F$462,作業日報!$E$442:$E$462,$A33,作業日報!$H$442:$H$462,"○")</f>
        <v>0</v>
      </c>
      <c r="P33" s="167">
        <f>SUMIFS(作業日報!$B$485:$B$505,作業日報!$A$485:$A$505,$A33,作業日報!$D$485:$D$505,"○")+SUMIFS(作業日報!$F$485:$F$505,作業日報!$E$485:$E$505,$A33,作業日報!$H$485:$H$505,"○")</f>
        <v>0</v>
      </c>
      <c r="Q33" s="167">
        <f>SUMIFS(作業日報!$B$528:$B$548,作業日報!$A$528:$A$548,$A33,作業日報!$D$528:$D$548,"○")+SUMIFS(作業日報!$F$528:$F$548,作業日報!$E$528:$E$548,$A33,作業日報!$H$528:$H$548,"○")</f>
        <v>0</v>
      </c>
      <c r="R33" s="167">
        <f>SUMIFS(作業日報!$B$571:$B$591,作業日報!$A$571:$A$591,$A33,作業日報!$D$571:$D$591,"○")+SUMIFS(作業日報!$F$571:$F$591,作業日報!$E$571:$E$591,$A33,作業日報!$H$571:$H$591,"○")</f>
        <v>0</v>
      </c>
      <c r="S33" s="230">
        <f>SUMIFS(作業日報!$B$614:$B$634,作業日報!$A$614:$A$634,$A33,作業日報!$D$614:$D$634,"○")+SUMIFS(作業日報!$F$614:$F$634,作業日報!$E$614:$E$634,$A33,作業日報!$H$614:$H$634,"○")</f>
        <v>0</v>
      </c>
      <c r="T33" s="237">
        <f>SUMIFS(作業日報!$B$657:$B$677,作業日報!$A$657:$A$677,$A33,作業日報!$D$657:$D$677,"○")+SUMIFS(作業日報!$F$657:$F$677,作業日報!$E$657:$E$677,$A33,作業日報!$H$657:$H$677,"○")</f>
        <v>0</v>
      </c>
      <c r="U33" s="238">
        <f>SUMIFS(作業日報!$B$700:$B$720,作業日報!$A$700:$A$720,$A33,作業日報!$D$700:$D$720,"○")+SUMIFS(作業日報!$F$700:$F$720,作業日報!$E$700:$E$720,$A33,作業日報!$H$700:$H$720,"○")</f>
        <v>0</v>
      </c>
      <c r="V33" s="238">
        <f>SUMIFS(作業日報!$B$743:$B$763,作業日報!$A$743:$A$763,$A33,作業日報!$D$743:$D$763,"○")+SUMIFS(作業日報!$F$743:$F$763,作業日報!$E$743:$E$763,$A33,作業日報!$H$743:$H$763,"○")</f>
        <v>0</v>
      </c>
      <c r="W33" s="238">
        <f>SUMIFS(作業日報!$B$786:$B$806,作業日報!$A$786:$A$806,$A33,作業日報!$D$786:$D$806,"○")+SUMIFS(作業日報!$F$786:$F$806,作業日報!$E$786:$E$806,$A33,作業日報!$H$786:$H$806,"○")</f>
        <v>0</v>
      </c>
      <c r="X33" s="238">
        <f>SUMIFS(作業日報!$B$829:$B$849,作業日報!$A$829:$A$849,$A33,作業日報!$D$829:$D$849,"○")+SUMIFS(作業日報!$F$829:$F$849,作業日報!$E$829:$E$849,$A33,作業日報!$H$829:$H$849,"○")</f>
        <v>0</v>
      </c>
      <c r="Y33" s="238">
        <f>SUMIFS(作業日報!$B$872:$B$892,作業日報!$A$872:$A$892,$A33,作業日報!$D$872:$D$892,"○")+SUMIFS(作業日報!$F$872:$F$892,作業日報!$E$872:$E$892,$A33,作業日報!$H$872:$H$892,"○")</f>
        <v>0</v>
      </c>
      <c r="Z33" s="238">
        <f>SUMIFS(作業日報!$B$915:$B$935,作業日報!$A$915:$A$935,$A33,作業日報!$D$915:$D$935,"○")+SUMIFS(作業日報!$F$915:$F$935,作業日報!$E$915:$E$935,$A33,作業日報!$H$915:$H$935,"○")</f>
        <v>0</v>
      </c>
      <c r="AA33" s="230">
        <f>SUMIFS(作業日報!$B$958:$B$978,作業日報!$A$958:$A$978,$A33,作業日報!$D$958:$D$978,"○")+SUMIFS(作業日報!$F$958:$F$978,作業日報!$E$958:$E$978,$A33,作業日報!$H$958:$H$978,"○")</f>
        <v>0</v>
      </c>
    </row>
    <row r="34" spans="1:27" x14ac:dyDescent="0.15">
      <c r="A34" s="168"/>
      <c r="B34" s="169"/>
      <c r="C34" s="170"/>
      <c r="D34" s="171">
        <f>SUMIFS(作業日報!B:B,作業日報!A:A,A34,作業日報!D:D,"○")+SUMIFS(作業日報!F:F,作業日報!E:E,A34,作業日報!H:H,"○")</f>
        <v>0</v>
      </c>
      <c r="E34" s="240">
        <f>SUMIFS(作業日報!$B$12:$B$32,作業日報!$A$12:$A$32,$A35,作業日報!$D$12:$D$32,"○")+SUMIFS(作業日報!$F$12:$F$32,作業日報!$E$12:$E$32,$A35,作業日報!$H$12:$H$32,"○")</f>
        <v>0</v>
      </c>
      <c r="F34" s="167">
        <f>SUMIFS(作業日報!$B$55:$B$75,作業日報!$A$55:$A$75,$A34,作業日報!$D$55:$D$75,"○")+SUMIFS(作業日報!$F$55:$F$75,作業日報!$E$55:$E$75,$A34,作業日報!$H$55:$H$75,"○")</f>
        <v>0</v>
      </c>
      <c r="G34" s="167">
        <f>SUMIFS(作業日報!$B$98:$B$118,作業日報!$A$98:$A$118,$A34,作業日報!$D$98:$D$118,"○")+SUMIFS(作業日報!$F$98:$F$118,作業日報!$E$98:$E$118,$A34,作業日報!$H$98:$H$118,"○")</f>
        <v>0</v>
      </c>
      <c r="H34" s="167">
        <f>SUMIFS(作業日報!$B$141:$B$161,作業日報!$A$141:$A$161,$A34,作業日報!$D$141:$D$161,"○")+SUMIFS(作業日報!$F$141:$F$161,作業日報!$E$141:$E$161,$A34,作業日報!$H$141:$H$161,"○")</f>
        <v>0</v>
      </c>
      <c r="I34" s="167">
        <f>SUMIFS(作業日報!$B$184:$B$204,作業日報!$A$184:$A$204,$A34,作業日報!$D$184:$D$204,"○")+SUMIFS(作業日報!$F$184:$F$204,作業日報!$E$184:$E$204,$A34,作業日報!$H$184:$H$204,"○")</f>
        <v>0</v>
      </c>
      <c r="J34" s="167">
        <f>SUMIFS(作業日報!$B$227:$B$247,作業日報!$A$227:$A$247,$A34,作業日報!$D$227:$D$247,"○")+SUMIFS(作業日報!$F$227:$F$247,作業日報!$E$227:$E$247,$A34,作業日報!$H$227:$H$247,"○")</f>
        <v>0</v>
      </c>
      <c r="K34" s="167">
        <f>SUMIFS(作業日報!$B$270:$B$290,作業日報!$A$270:$A$290,$A34,作業日報!$D$270:$D$290,"○")+SUMIFS(作業日報!$F$270:$F$290,作業日報!$E$270:$E$290,$A34,作業日報!$H$270:$H$290,"○")</f>
        <v>0</v>
      </c>
      <c r="L34" s="167">
        <f>SUMIFS(作業日報!$B$313:$B$333,作業日報!$A$313:$A$333,$A34,作業日報!$D$313:$D$333,"○")+SUMIFS(作業日報!$F$313:$F$333,作業日報!$E$313:$E$333,$A34,作業日報!$H$313:$H$333,"○")</f>
        <v>0</v>
      </c>
      <c r="M34" s="167">
        <f>SUMIFS(作業日報!$B$356:$B$376,作業日報!$A$356:$A$376,$A34,作業日報!$D$356:$D$376,"○")+SUMIFS(作業日報!$F$356:$F$376,作業日報!$E$356:$E$376,$A34,作業日報!$H$356:$H$376,"○")</f>
        <v>0</v>
      </c>
      <c r="N34" s="167">
        <f>SUMIFS(作業日報!$B$399:$B$419,作業日報!$A$399:$A$419,$A34,作業日報!$D$399:$D$419,"○")+SUMIFS(作業日報!$F$399:$F$419,作業日報!$E$399:$E$419,$A34,作業日報!$H$399:$H$419,"○")</f>
        <v>0</v>
      </c>
      <c r="O34" s="167">
        <f>SUMIFS(作業日報!$B$442:$B$462,作業日報!$A$442:$A$462,$A34,作業日報!$D$442:$D$462,"○")+SUMIFS(作業日報!$F$442:$F$462,作業日報!$E$442:$E$462,$A34,作業日報!$H$442:$H$462,"○")</f>
        <v>0</v>
      </c>
      <c r="P34" s="167">
        <f>SUMIFS(作業日報!$B$485:$B$505,作業日報!$A$485:$A$505,$A34,作業日報!$D$485:$D$505,"○")+SUMIFS(作業日報!$F$485:$F$505,作業日報!$E$485:$E$505,$A34,作業日報!$H$485:$H$505,"○")</f>
        <v>0</v>
      </c>
      <c r="Q34" s="167">
        <f>SUMIFS(作業日報!$B$528:$B$548,作業日報!$A$528:$A$548,$A34,作業日報!$D$528:$D$548,"○")+SUMIFS(作業日報!$F$528:$F$548,作業日報!$E$528:$E$548,$A34,作業日報!$H$528:$H$548,"○")</f>
        <v>0</v>
      </c>
      <c r="R34" s="167">
        <f>SUMIFS(作業日報!$B$571:$B$591,作業日報!$A$571:$A$591,$A34,作業日報!$D$571:$D$591,"○")+SUMIFS(作業日報!$F$571:$F$591,作業日報!$E$571:$E$591,$A34,作業日報!$H$571:$H$591,"○")</f>
        <v>0</v>
      </c>
      <c r="S34" s="230">
        <f>SUMIFS(作業日報!$B$614:$B$634,作業日報!$A$614:$A$634,$A34,作業日報!$D$614:$D$634,"○")+SUMIFS(作業日報!$F$614:$F$634,作業日報!$E$614:$E$634,$A34,作業日報!$H$614:$H$634,"○")</f>
        <v>0</v>
      </c>
      <c r="T34" s="237">
        <f>SUMIFS(作業日報!$B$657:$B$677,作業日報!$A$657:$A$677,$A34,作業日報!$D$657:$D$677,"○")+SUMIFS(作業日報!$F$657:$F$677,作業日報!$E$657:$E$677,$A34,作業日報!$H$657:$H$677,"○")</f>
        <v>0</v>
      </c>
      <c r="U34" s="238">
        <f>SUMIFS(作業日報!$B$700:$B$720,作業日報!$A$700:$A$720,$A34,作業日報!$D$700:$D$720,"○")+SUMIFS(作業日報!$F$700:$F$720,作業日報!$E$700:$E$720,$A34,作業日報!$H$700:$H$720,"○")</f>
        <v>0</v>
      </c>
      <c r="V34" s="238">
        <f>SUMIFS(作業日報!$B$743:$B$763,作業日報!$A$743:$A$763,$A34,作業日報!$D$743:$D$763,"○")+SUMIFS(作業日報!$F$743:$F$763,作業日報!$E$743:$E$763,$A34,作業日報!$H$743:$H$763,"○")</f>
        <v>0</v>
      </c>
      <c r="W34" s="238">
        <f>SUMIFS(作業日報!$B$786:$B$806,作業日報!$A$786:$A$806,$A34,作業日報!$D$786:$D$806,"○")+SUMIFS(作業日報!$F$786:$F$806,作業日報!$E$786:$E$806,$A34,作業日報!$H$786:$H$806,"○")</f>
        <v>0</v>
      </c>
      <c r="X34" s="238">
        <f>SUMIFS(作業日報!$B$829:$B$849,作業日報!$A$829:$A$849,$A34,作業日報!$D$829:$D$849,"○")+SUMIFS(作業日報!$F$829:$F$849,作業日報!$E$829:$E$849,$A34,作業日報!$H$829:$H$849,"○")</f>
        <v>0</v>
      </c>
      <c r="Y34" s="238">
        <f>SUMIFS(作業日報!$B$872:$B$892,作業日報!$A$872:$A$892,$A34,作業日報!$D$872:$D$892,"○")+SUMIFS(作業日報!$F$872:$F$892,作業日報!$E$872:$E$892,$A34,作業日報!$H$872:$H$892,"○")</f>
        <v>0</v>
      </c>
      <c r="Z34" s="238">
        <f>SUMIFS(作業日報!$B$915:$B$935,作業日報!$A$915:$A$935,$A34,作業日報!$D$915:$D$935,"○")+SUMIFS(作業日報!$F$915:$F$935,作業日報!$E$915:$E$935,$A34,作業日報!$H$915:$H$935,"○")</f>
        <v>0</v>
      </c>
      <c r="AA34" s="230">
        <f>SUMIFS(作業日報!$B$958:$B$978,作業日報!$A$958:$A$978,$A34,作業日報!$D$958:$D$978,"○")+SUMIFS(作業日報!$F$958:$F$978,作業日報!$E$958:$E$978,$A34,作業日報!$H$958:$H$978,"○")</f>
        <v>0</v>
      </c>
    </row>
    <row r="35" spans="1:27" x14ac:dyDescent="0.15">
      <c r="A35" s="163"/>
      <c r="B35" s="169"/>
      <c r="C35" s="170"/>
      <c r="D35" s="171">
        <f>SUMIFS(作業日報!B:B,作業日報!A:A,A35,作業日報!D:D,"○")+SUMIFS(作業日報!F:F,作業日報!E:E,A35,作業日報!H:H,"○")</f>
        <v>0</v>
      </c>
      <c r="E35" s="240">
        <f>SUMIFS(作業日報!$B$12:$B$32,作業日報!$A$12:$A$32,$A35,作業日報!$D$12:$D$32,"○")+SUMIFS(作業日報!$F$12:$F$32,作業日報!$E$12:$E$32,$A35,作業日報!$H$12:$H$32,"○")</f>
        <v>0</v>
      </c>
      <c r="F35" s="167">
        <f>SUMIFS(作業日報!$B$55:$B$75,作業日報!$A$55:$A$75,$A35,作業日報!$D$55:$D$75,"○")+SUMIFS(作業日報!$F$55:$F$75,作業日報!$E$55:$E$75,$A35,作業日報!$H$55:$H$75,"○")</f>
        <v>0</v>
      </c>
      <c r="G35" s="167">
        <f>SUMIFS(作業日報!$B$98:$B$118,作業日報!$A$98:$A$118,$A35,作業日報!$D$98:$D$118,"○")+SUMIFS(作業日報!$F$98:$F$118,作業日報!$E$98:$E$118,$A35,作業日報!$H$98:$H$118,"○")</f>
        <v>0</v>
      </c>
      <c r="H35" s="167">
        <f>SUMIFS(作業日報!$B$141:$B$161,作業日報!$A$141:$A$161,$A35,作業日報!$D$141:$D$161,"○")+SUMIFS(作業日報!$F$141:$F$161,作業日報!$E$141:$E$161,$A35,作業日報!$H$141:$H$161,"○")</f>
        <v>0</v>
      </c>
      <c r="I35" s="167">
        <f>SUMIFS(作業日報!$B$184:$B$204,作業日報!$A$184:$A$204,$A35,作業日報!$D$184:$D$204,"○")+SUMIFS(作業日報!$F$184:$F$204,作業日報!$E$184:$E$204,$A35,作業日報!$H$184:$H$204,"○")</f>
        <v>0</v>
      </c>
      <c r="J35" s="167">
        <f>SUMIFS(作業日報!$B$227:$B$247,作業日報!$A$227:$A$247,$A35,作業日報!$D$227:$D$247,"○")+SUMIFS(作業日報!$F$227:$F$247,作業日報!$E$227:$E$247,$A35,作業日報!$H$227:$H$247,"○")</f>
        <v>0</v>
      </c>
      <c r="K35" s="167">
        <f>SUMIFS(作業日報!$B$270:$B$290,作業日報!$A$270:$A$290,$A35,作業日報!$D$270:$D$290,"○")+SUMIFS(作業日報!$F$270:$F$290,作業日報!$E$270:$E$290,$A35,作業日報!$H$270:$H$290,"○")</f>
        <v>0</v>
      </c>
      <c r="L35" s="167">
        <f>SUMIFS(作業日報!$B$313:$B$333,作業日報!$A$313:$A$333,$A35,作業日報!$D$313:$D$333,"○")+SUMIFS(作業日報!$F$313:$F$333,作業日報!$E$313:$E$333,$A35,作業日報!$H$313:$H$333,"○")</f>
        <v>0</v>
      </c>
      <c r="M35" s="167">
        <f>SUMIFS(作業日報!$B$356:$B$376,作業日報!$A$356:$A$376,$A35,作業日報!$D$356:$D$376,"○")+SUMIFS(作業日報!$F$356:$F$376,作業日報!$E$356:$E$376,$A35,作業日報!$H$356:$H$376,"○")</f>
        <v>0</v>
      </c>
      <c r="N35" s="167">
        <f>SUMIFS(作業日報!$B$399:$B$419,作業日報!$A$399:$A$419,$A35,作業日報!$D$399:$D$419,"○")+SUMIFS(作業日報!$F$399:$F$419,作業日報!$E$399:$E$419,$A35,作業日報!$H$399:$H$419,"○")</f>
        <v>0</v>
      </c>
      <c r="O35" s="167">
        <f>SUMIFS(作業日報!$B$442:$B$462,作業日報!$A$442:$A$462,$A35,作業日報!$D$442:$D$462,"○")+SUMIFS(作業日報!$F$442:$F$462,作業日報!$E$442:$E$462,$A35,作業日報!$H$442:$H$462,"○")</f>
        <v>0</v>
      </c>
      <c r="P35" s="167">
        <f>SUMIFS(作業日報!$B$485:$B$505,作業日報!$A$485:$A$505,$A35,作業日報!$D$485:$D$505,"○")+SUMIFS(作業日報!$F$485:$F$505,作業日報!$E$485:$E$505,$A35,作業日報!$H$485:$H$505,"○")</f>
        <v>0</v>
      </c>
      <c r="Q35" s="167">
        <f>SUMIFS(作業日報!$B$528:$B$548,作業日報!$A$528:$A$548,$A35,作業日報!$D$528:$D$548,"○")+SUMIFS(作業日報!$F$528:$F$548,作業日報!$E$528:$E$548,$A35,作業日報!$H$528:$H$548,"○")</f>
        <v>0</v>
      </c>
      <c r="R35" s="167">
        <f>SUMIFS(作業日報!$B$571:$B$591,作業日報!$A$571:$A$591,$A35,作業日報!$D$571:$D$591,"○")+SUMIFS(作業日報!$F$571:$F$591,作業日報!$E$571:$E$591,$A35,作業日報!$H$571:$H$591,"○")</f>
        <v>0</v>
      </c>
      <c r="S35" s="230">
        <f>SUMIFS(作業日報!$B$614:$B$634,作業日報!$A$614:$A$634,$A35,作業日報!$D$614:$D$634,"○")+SUMIFS(作業日報!$F$614:$F$634,作業日報!$E$614:$E$634,$A35,作業日報!$H$614:$H$634,"○")</f>
        <v>0</v>
      </c>
      <c r="T35" s="237">
        <f>SUMIFS(作業日報!$B$657:$B$677,作業日報!$A$657:$A$677,$A35,作業日報!$D$657:$D$677,"○")+SUMIFS(作業日報!$F$657:$F$677,作業日報!$E$657:$E$677,$A35,作業日報!$H$657:$H$677,"○")</f>
        <v>0</v>
      </c>
      <c r="U35" s="238">
        <f>SUMIFS(作業日報!$B$700:$B$720,作業日報!$A$700:$A$720,$A35,作業日報!$D$700:$D$720,"○")+SUMIFS(作業日報!$F$700:$F$720,作業日報!$E$700:$E$720,$A35,作業日報!$H$700:$H$720,"○")</f>
        <v>0</v>
      </c>
      <c r="V35" s="238">
        <f>SUMIFS(作業日報!$B$743:$B$763,作業日報!$A$743:$A$763,$A35,作業日報!$D$743:$D$763,"○")+SUMIFS(作業日報!$F$743:$F$763,作業日報!$E$743:$E$763,$A35,作業日報!$H$743:$H$763,"○")</f>
        <v>0</v>
      </c>
      <c r="W35" s="238">
        <f>SUMIFS(作業日報!$B$786:$B$806,作業日報!$A$786:$A$806,$A35,作業日報!$D$786:$D$806,"○")+SUMIFS(作業日報!$F$786:$F$806,作業日報!$E$786:$E$806,$A35,作業日報!$H$786:$H$806,"○")</f>
        <v>0</v>
      </c>
      <c r="X35" s="238">
        <f>SUMIFS(作業日報!$B$829:$B$849,作業日報!$A$829:$A$849,$A35,作業日報!$D$829:$D$849,"○")+SUMIFS(作業日報!$F$829:$F$849,作業日報!$E$829:$E$849,$A35,作業日報!$H$829:$H$849,"○")</f>
        <v>0</v>
      </c>
      <c r="Y35" s="238">
        <f>SUMIFS(作業日報!$B$872:$B$892,作業日報!$A$872:$A$892,$A35,作業日報!$D$872:$D$892,"○")+SUMIFS(作業日報!$F$872:$F$892,作業日報!$E$872:$E$892,$A35,作業日報!$H$872:$H$892,"○")</f>
        <v>0</v>
      </c>
      <c r="Z35" s="238">
        <f>SUMIFS(作業日報!$B$915:$B$935,作業日報!$A$915:$A$935,$A35,作業日報!$D$915:$D$935,"○")+SUMIFS(作業日報!$F$915:$F$935,作業日報!$E$915:$E$935,$A35,作業日報!$H$915:$H$935,"○")</f>
        <v>0</v>
      </c>
      <c r="AA35" s="230">
        <f>SUMIFS(作業日報!$B$958:$B$978,作業日報!$A$958:$A$978,$A35,作業日報!$D$958:$D$978,"○")+SUMIFS(作業日報!$F$958:$F$978,作業日報!$E$958:$E$978,$A35,作業日報!$H$958:$H$978,"○")</f>
        <v>0</v>
      </c>
    </row>
    <row r="36" spans="1:27" x14ac:dyDescent="0.15">
      <c r="A36" s="168"/>
      <c r="B36" s="169"/>
      <c r="C36" s="170"/>
      <c r="D36" s="171">
        <f>SUMIFS(作業日報!B:B,作業日報!A:A,A36,作業日報!D:D,"○")+SUMIFS(作業日報!F:F,作業日報!E:E,A36,作業日報!H:H,"○")</f>
        <v>0</v>
      </c>
      <c r="E36" s="240">
        <f>SUMIFS(作業日報!$B$12:$B$32,作業日報!$A$12:$A$32,$A36,作業日報!$D$12:$D$32,"○")+SUMIFS(作業日報!$F$12:$F$32,作業日報!$E$12:$E$32,$A36,作業日報!$H$12:$H$32,"○")</f>
        <v>0</v>
      </c>
      <c r="F36" s="167">
        <f>SUMIFS(作業日報!$B$55:$B$75,作業日報!$A$55:$A$75,$A36,作業日報!$D$55:$D$75,"○")+SUMIFS(作業日報!$F$55:$F$75,作業日報!$E$55:$E$75,$A36,作業日報!$H$55:$H$75,"○")</f>
        <v>0</v>
      </c>
      <c r="G36" s="167">
        <f>SUMIFS(作業日報!$B$98:$B$118,作業日報!$A$98:$A$118,$A36,作業日報!$D$98:$D$118,"○")+SUMIFS(作業日報!$F$98:$F$118,作業日報!$E$98:$E$118,$A36,作業日報!$H$98:$H$118,"○")</f>
        <v>0</v>
      </c>
      <c r="H36" s="167">
        <f>SUMIFS(作業日報!$B$141:$B$161,作業日報!$A$141:$A$161,$A36,作業日報!$D$141:$D$161,"○")+SUMIFS(作業日報!$F$141:$F$161,作業日報!$E$141:$E$161,$A36,作業日報!$H$141:$H$161,"○")</f>
        <v>0</v>
      </c>
      <c r="I36" s="167">
        <f>SUMIFS(作業日報!$B$184:$B$204,作業日報!$A$184:$A$204,$A36,作業日報!$D$184:$D$204,"○")+SUMIFS(作業日報!$F$184:$F$204,作業日報!$E$184:$E$204,$A36,作業日報!$H$184:$H$204,"○")</f>
        <v>0</v>
      </c>
      <c r="J36" s="167">
        <f>SUMIFS(作業日報!$B$227:$B$247,作業日報!$A$227:$A$247,$A36,作業日報!$D$227:$D$247,"○")+SUMIFS(作業日報!$F$227:$F$247,作業日報!$E$227:$E$247,$A36,作業日報!$H$227:$H$247,"○")</f>
        <v>0</v>
      </c>
      <c r="K36" s="167">
        <f>SUMIFS(作業日報!$B$270:$B$290,作業日報!$A$270:$A$290,$A36,作業日報!$D$270:$D$290,"○")+SUMIFS(作業日報!$F$270:$F$290,作業日報!$E$270:$E$290,$A36,作業日報!$H$270:$H$290,"○")</f>
        <v>0</v>
      </c>
      <c r="L36" s="167">
        <f>SUMIFS(作業日報!$B$313:$B$333,作業日報!$A$313:$A$333,$A36,作業日報!$D$313:$D$333,"○")+SUMIFS(作業日報!$F$313:$F$333,作業日報!$E$313:$E$333,$A36,作業日報!$H$313:$H$333,"○")</f>
        <v>0</v>
      </c>
      <c r="M36" s="167">
        <f>SUMIFS(作業日報!$B$356:$B$376,作業日報!$A$356:$A$376,$A36,作業日報!$D$356:$D$376,"○")+SUMIFS(作業日報!$F$356:$F$376,作業日報!$E$356:$E$376,$A36,作業日報!$H$356:$H$376,"○")</f>
        <v>0</v>
      </c>
      <c r="N36" s="167">
        <f>SUMIFS(作業日報!$B$399:$B$419,作業日報!$A$399:$A$419,$A36,作業日報!$D$399:$D$419,"○")+SUMIFS(作業日報!$F$399:$F$419,作業日報!$E$399:$E$419,$A36,作業日報!$H$399:$H$419,"○")</f>
        <v>0</v>
      </c>
      <c r="O36" s="167">
        <f>SUMIFS(作業日報!$B$442:$B$462,作業日報!$A$442:$A$462,$A36,作業日報!$D$442:$D$462,"○")+SUMIFS(作業日報!$F$442:$F$462,作業日報!$E$442:$E$462,$A36,作業日報!$H$442:$H$462,"○")</f>
        <v>0</v>
      </c>
      <c r="P36" s="167">
        <f>SUMIFS(作業日報!$B$485:$B$505,作業日報!$A$485:$A$505,$A36,作業日報!$D$485:$D$505,"○")+SUMIFS(作業日報!$F$485:$F$505,作業日報!$E$485:$E$505,$A36,作業日報!$H$485:$H$505,"○")</f>
        <v>0</v>
      </c>
      <c r="Q36" s="167">
        <f>SUMIFS(作業日報!$B$528:$B$548,作業日報!$A$528:$A$548,$A36,作業日報!$D$528:$D$548,"○")+SUMIFS(作業日報!$F$528:$F$548,作業日報!$E$528:$E$548,$A36,作業日報!$H$528:$H$548,"○")</f>
        <v>0</v>
      </c>
      <c r="R36" s="167">
        <f>SUMIFS(作業日報!$B$571:$B$591,作業日報!$A$571:$A$591,$A36,作業日報!$D$571:$D$591,"○")+SUMIFS(作業日報!$F$571:$F$591,作業日報!$E$571:$E$591,$A36,作業日報!$H$571:$H$591,"○")</f>
        <v>0</v>
      </c>
      <c r="S36" s="230">
        <f>SUMIFS(作業日報!$B$614:$B$634,作業日報!$A$614:$A$634,$A36,作業日報!$D$614:$D$634,"○")+SUMIFS(作業日報!$F$614:$F$634,作業日報!$E$614:$E$634,$A36,作業日報!$H$614:$H$634,"○")</f>
        <v>0</v>
      </c>
      <c r="T36" s="237">
        <f>SUMIFS(作業日報!$B$657:$B$677,作業日報!$A$657:$A$677,$A36,作業日報!$D$657:$D$677,"○")+SUMIFS(作業日報!$F$657:$F$677,作業日報!$E$657:$E$677,$A36,作業日報!$H$657:$H$677,"○")</f>
        <v>0</v>
      </c>
      <c r="U36" s="238">
        <f>SUMIFS(作業日報!$B$700:$B$720,作業日報!$A$700:$A$720,$A36,作業日報!$D$700:$D$720,"○")+SUMIFS(作業日報!$F$700:$F$720,作業日報!$E$700:$E$720,$A36,作業日報!$H$700:$H$720,"○")</f>
        <v>0</v>
      </c>
      <c r="V36" s="238">
        <f>SUMIFS(作業日報!$B$743:$B$763,作業日報!$A$743:$A$763,$A36,作業日報!$D$743:$D$763,"○")+SUMIFS(作業日報!$F$743:$F$763,作業日報!$E$743:$E$763,$A36,作業日報!$H$743:$H$763,"○")</f>
        <v>0</v>
      </c>
      <c r="W36" s="238">
        <f>SUMIFS(作業日報!$B$786:$B$806,作業日報!$A$786:$A$806,$A36,作業日報!$D$786:$D$806,"○")+SUMIFS(作業日報!$F$786:$F$806,作業日報!$E$786:$E$806,$A36,作業日報!$H$786:$H$806,"○")</f>
        <v>0</v>
      </c>
      <c r="X36" s="238">
        <f>SUMIFS(作業日報!$B$829:$B$849,作業日報!$A$829:$A$849,$A36,作業日報!$D$829:$D$849,"○")+SUMIFS(作業日報!$F$829:$F$849,作業日報!$E$829:$E$849,$A36,作業日報!$H$829:$H$849,"○")</f>
        <v>0</v>
      </c>
      <c r="Y36" s="238">
        <f>SUMIFS(作業日報!$B$872:$B$892,作業日報!$A$872:$A$892,$A36,作業日報!$D$872:$D$892,"○")+SUMIFS(作業日報!$F$872:$F$892,作業日報!$E$872:$E$892,$A36,作業日報!$H$872:$H$892,"○")</f>
        <v>0</v>
      </c>
      <c r="Z36" s="238">
        <f>SUMIFS(作業日報!$B$915:$B$935,作業日報!$A$915:$A$935,$A36,作業日報!$D$915:$D$935,"○")+SUMIFS(作業日報!$F$915:$F$935,作業日報!$E$915:$E$935,$A36,作業日報!$H$915:$H$935,"○")</f>
        <v>0</v>
      </c>
      <c r="AA36" s="230">
        <f>SUMIFS(作業日報!$B$958:$B$978,作業日報!$A$958:$A$978,$A36,作業日報!$D$958:$D$978,"○")+SUMIFS(作業日報!$F$958:$F$978,作業日報!$E$958:$E$978,$A36,作業日報!$H$958:$H$978,"○")</f>
        <v>0</v>
      </c>
    </row>
    <row r="37" spans="1:27" x14ac:dyDescent="0.15">
      <c r="A37" s="163"/>
      <c r="B37" s="169"/>
      <c r="C37" s="170"/>
      <c r="D37" s="171">
        <f>SUMIFS(作業日報!B:B,作業日報!A:A,A37,作業日報!D:D,"○")+SUMIFS(作業日報!F:F,作業日報!E:E,A37,作業日報!H:H,"○")</f>
        <v>0</v>
      </c>
      <c r="E37" s="240">
        <f>SUMIFS(作業日報!$B$12:$B$32,作業日報!$A$12:$A$32,$A37,作業日報!$D$12:$D$32,"○")+SUMIFS(作業日報!$F$12:$F$32,作業日報!$E$12:$E$32,$A37,作業日報!$H$12:$H$32,"○")</f>
        <v>0</v>
      </c>
      <c r="F37" s="167">
        <f>SUMIFS(作業日報!$B$55:$B$75,作業日報!$A$55:$A$75,$A37,作業日報!$D$55:$D$75,"○")+SUMIFS(作業日報!$F$55:$F$75,作業日報!$E$55:$E$75,$A37,作業日報!$H$55:$H$75,"○")</f>
        <v>0</v>
      </c>
      <c r="G37" s="167">
        <f>SUMIFS(作業日報!$B$98:$B$118,作業日報!$A$98:$A$118,$A37,作業日報!$D$98:$D$118,"○")+SUMIFS(作業日報!$F$98:$F$118,作業日報!$E$98:$E$118,$A37,作業日報!$H$98:$H$118,"○")</f>
        <v>0</v>
      </c>
      <c r="H37" s="167">
        <f>SUMIFS(作業日報!$B$141:$B$161,作業日報!$A$141:$A$161,$A37,作業日報!$D$141:$D$161,"○")+SUMIFS(作業日報!$F$141:$F$161,作業日報!$E$141:$E$161,$A37,作業日報!$H$141:$H$161,"○")</f>
        <v>0</v>
      </c>
      <c r="I37" s="167">
        <f>SUMIFS(作業日報!$B$184:$B$204,作業日報!$A$184:$A$204,$A37,作業日報!$D$184:$D$204,"○")+SUMIFS(作業日報!$F$184:$F$204,作業日報!$E$184:$E$204,$A37,作業日報!$H$184:$H$204,"○")</f>
        <v>0</v>
      </c>
      <c r="J37" s="167">
        <f>SUMIFS(作業日報!$B$227:$B$247,作業日報!$A$227:$A$247,$A37,作業日報!$D$227:$D$247,"○")+SUMIFS(作業日報!$F$227:$F$247,作業日報!$E$227:$E$247,$A37,作業日報!$H$227:$H$247,"○")</f>
        <v>0</v>
      </c>
      <c r="K37" s="167">
        <f>SUMIFS(作業日報!$B$270:$B$290,作業日報!$A$270:$A$290,$A37,作業日報!$D$270:$D$290,"○")+SUMIFS(作業日報!$F$270:$F$290,作業日報!$E$270:$E$290,$A37,作業日報!$H$270:$H$290,"○")</f>
        <v>0</v>
      </c>
      <c r="L37" s="167">
        <f>SUMIFS(作業日報!$B$313:$B$333,作業日報!$A$313:$A$333,$A37,作業日報!$D$313:$D$333,"○")+SUMIFS(作業日報!$F$313:$F$333,作業日報!$E$313:$E$333,$A37,作業日報!$H$313:$H$333,"○")</f>
        <v>0</v>
      </c>
      <c r="M37" s="167">
        <f>SUMIFS(作業日報!$B$356:$B$376,作業日報!$A$356:$A$376,$A37,作業日報!$D$356:$D$376,"○")+SUMIFS(作業日報!$F$356:$F$376,作業日報!$E$356:$E$376,$A37,作業日報!$H$356:$H$376,"○")</f>
        <v>0</v>
      </c>
      <c r="N37" s="167">
        <f>SUMIFS(作業日報!$B$399:$B$419,作業日報!$A$399:$A$419,$A37,作業日報!$D$399:$D$419,"○")+SUMIFS(作業日報!$F$399:$F$419,作業日報!$E$399:$E$419,$A37,作業日報!$H$399:$H$419,"○")</f>
        <v>0</v>
      </c>
      <c r="O37" s="167">
        <f>SUMIFS(作業日報!$B$442:$B$462,作業日報!$A$442:$A$462,$A37,作業日報!$D$442:$D$462,"○")+SUMIFS(作業日報!$F$442:$F$462,作業日報!$E$442:$E$462,$A37,作業日報!$H$442:$H$462,"○")</f>
        <v>0</v>
      </c>
      <c r="P37" s="167">
        <f>SUMIFS(作業日報!$B$485:$B$505,作業日報!$A$485:$A$505,$A37,作業日報!$D$485:$D$505,"○")+SUMIFS(作業日報!$F$485:$F$505,作業日報!$E$485:$E$505,$A37,作業日報!$H$485:$H$505,"○")</f>
        <v>0</v>
      </c>
      <c r="Q37" s="167">
        <f>SUMIFS(作業日報!$B$528:$B$548,作業日報!$A$528:$A$548,$A37,作業日報!$D$528:$D$548,"○")+SUMIFS(作業日報!$F$528:$F$548,作業日報!$E$528:$E$548,$A37,作業日報!$H$528:$H$548,"○")</f>
        <v>0</v>
      </c>
      <c r="R37" s="167">
        <f>SUMIFS(作業日報!$B$571:$B$591,作業日報!$A$571:$A$591,$A37,作業日報!$D$571:$D$591,"○")+SUMIFS(作業日報!$F$571:$F$591,作業日報!$E$571:$E$591,$A37,作業日報!$H$571:$H$591,"○")</f>
        <v>0</v>
      </c>
      <c r="S37" s="230">
        <f>SUMIFS(作業日報!$B$614:$B$634,作業日報!$A$614:$A$634,$A37,作業日報!$D$614:$D$634,"○")+SUMIFS(作業日報!$F$614:$F$634,作業日報!$E$614:$E$634,$A37,作業日報!$H$614:$H$634,"○")</f>
        <v>0</v>
      </c>
      <c r="T37" s="237">
        <f>SUMIFS(作業日報!$B$657:$B$677,作業日報!$A$657:$A$677,$A37,作業日報!$D$657:$D$677,"○")+SUMIFS(作業日報!$F$657:$F$677,作業日報!$E$657:$E$677,$A37,作業日報!$H$657:$H$677,"○")</f>
        <v>0</v>
      </c>
      <c r="U37" s="238">
        <f>SUMIFS(作業日報!$B$700:$B$720,作業日報!$A$700:$A$720,$A37,作業日報!$D$700:$D$720,"○")+SUMIFS(作業日報!$F$700:$F$720,作業日報!$E$700:$E$720,$A37,作業日報!$H$700:$H$720,"○")</f>
        <v>0</v>
      </c>
      <c r="V37" s="238">
        <f>SUMIFS(作業日報!$B$743:$B$763,作業日報!$A$743:$A$763,$A37,作業日報!$D$743:$D$763,"○")+SUMIFS(作業日報!$F$743:$F$763,作業日報!$E$743:$E$763,$A37,作業日報!$H$743:$H$763,"○")</f>
        <v>0</v>
      </c>
      <c r="W37" s="238">
        <f>SUMIFS(作業日報!$B$786:$B$806,作業日報!$A$786:$A$806,$A37,作業日報!$D$786:$D$806,"○")+SUMIFS(作業日報!$F$786:$F$806,作業日報!$E$786:$E$806,$A37,作業日報!$H$786:$H$806,"○")</f>
        <v>0</v>
      </c>
      <c r="X37" s="238">
        <f>SUMIFS(作業日報!$B$829:$B$849,作業日報!$A$829:$A$849,$A37,作業日報!$D$829:$D$849,"○")+SUMIFS(作業日報!$F$829:$F$849,作業日報!$E$829:$E$849,$A37,作業日報!$H$829:$H$849,"○")</f>
        <v>0</v>
      </c>
      <c r="Y37" s="238">
        <f>SUMIFS(作業日報!$B$872:$B$892,作業日報!$A$872:$A$892,$A37,作業日報!$D$872:$D$892,"○")+SUMIFS(作業日報!$F$872:$F$892,作業日報!$E$872:$E$892,$A37,作業日報!$H$872:$H$892,"○")</f>
        <v>0</v>
      </c>
      <c r="Z37" s="238">
        <f>SUMIFS(作業日報!$B$915:$B$935,作業日報!$A$915:$A$935,$A37,作業日報!$D$915:$D$935,"○")+SUMIFS(作業日報!$F$915:$F$935,作業日報!$E$915:$E$935,$A37,作業日報!$H$915:$H$935,"○")</f>
        <v>0</v>
      </c>
      <c r="AA37" s="230">
        <f>SUMIFS(作業日報!$B$958:$B$978,作業日報!$A$958:$A$978,$A37,作業日報!$D$958:$D$978,"○")+SUMIFS(作業日報!$F$958:$F$978,作業日報!$E$958:$E$978,$A37,作業日報!$H$958:$H$978,"○")</f>
        <v>0</v>
      </c>
    </row>
    <row r="38" spans="1:27" x14ac:dyDescent="0.15">
      <c r="A38" s="168"/>
      <c r="B38" s="169"/>
      <c r="C38" s="170"/>
      <c r="D38" s="171">
        <f>SUMIFS(作業日報!B:B,作業日報!A:A,A38,作業日報!D:D,"○")+SUMIFS(作業日報!F:F,作業日報!E:E,A38,作業日報!H:H,"○")</f>
        <v>0</v>
      </c>
      <c r="E38" s="240">
        <f>SUMIFS(作業日報!$B$12:$B$32,作業日報!$A$12:$A$32,$A38,作業日報!$D$12:$D$32,"○")+SUMIFS(作業日報!$F$12:$F$32,作業日報!$E$12:$E$32,$A38,作業日報!$H$12:$H$32,"○")</f>
        <v>0</v>
      </c>
      <c r="F38" s="167">
        <f>SUMIFS(作業日報!$B$55:$B$75,作業日報!$A$55:$A$75,$A38,作業日報!$D$55:$D$75,"○")+SUMIFS(作業日報!$F$55:$F$75,作業日報!$E$55:$E$75,$A38,作業日報!$H$55:$H$75,"○")</f>
        <v>0</v>
      </c>
      <c r="G38" s="167">
        <f>SUMIFS(作業日報!$B$98:$B$118,作業日報!$A$98:$A$118,$A38,作業日報!$D$98:$D$118,"○")+SUMIFS(作業日報!$F$98:$F$118,作業日報!$E$98:$E$118,$A38,作業日報!$H$98:$H$118,"○")</f>
        <v>0</v>
      </c>
      <c r="H38" s="167">
        <f>SUMIFS(作業日報!$B$141:$B$161,作業日報!$A$141:$A$161,$A38,作業日報!$D$141:$D$161,"○")+SUMIFS(作業日報!$F$141:$F$161,作業日報!$E$141:$E$161,$A38,作業日報!$H$141:$H$161,"○")</f>
        <v>0</v>
      </c>
      <c r="I38" s="167">
        <f>SUMIFS(作業日報!$B$184:$B$204,作業日報!$A$184:$A$204,$A38,作業日報!$D$184:$D$204,"○")+SUMIFS(作業日報!$F$184:$F$204,作業日報!$E$184:$E$204,$A38,作業日報!$H$184:$H$204,"○")</f>
        <v>0</v>
      </c>
      <c r="J38" s="167">
        <f>SUMIFS(作業日報!$B$227:$B$247,作業日報!$A$227:$A$247,$A38,作業日報!$D$227:$D$247,"○")+SUMIFS(作業日報!$F$227:$F$247,作業日報!$E$227:$E$247,$A38,作業日報!$H$227:$H$247,"○")</f>
        <v>0</v>
      </c>
      <c r="K38" s="167">
        <f>SUMIFS(作業日報!$B$270:$B$290,作業日報!$A$270:$A$290,$A38,作業日報!$D$270:$D$290,"○")+SUMIFS(作業日報!$F$270:$F$290,作業日報!$E$270:$E$290,$A38,作業日報!$H$270:$H$290,"○")</f>
        <v>0</v>
      </c>
      <c r="L38" s="167">
        <f>SUMIFS(作業日報!$B$313:$B$333,作業日報!$A$313:$A$333,$A38,作業日報!$D$313:$D$333,"○")+SUMIFS(作業日報!$F$313:$F$333,作業日報!$E$313:$E$333,$A38,作業日報!$H$313:$H$333,"○")</f>
        <v>0</v>
      </c>
      <c r="M38" s="167">
        <f>SUMIFS(作業日報!$B$356:$B$376,作業日報!$A$356:$A$376,$A38,作業日報!$D$356:$D$376,"○")+SUMIFS(作業日報!$F$356:$F$376,作業日報!$E$356:$E$376,$A38,作業日報!$H$356:$H$376,"○")</f>
        <v>0</v>
      </c>
      <c r="N38" s="167">
        <f>SUMIFS(作業日報!$B$399:$B$419,作業日報!$A$399:$A$419,$A38,作業日報!$D$399:$D$419,"○")+SUMIFS(作業日報!$F$399:$F$419,作業日報!$E$399:$E$419,$A38,作業日報!$H$399:$H$419,"○")</f>
        <v>0</v>
      </c>
      <c r="O38" s="167">
        <f>SUMIFS(作業日報!$B$442:$B$462,作業日報!$A$442:$A$462,$A38,作業日報!$D$442:$D$462,"○")+SUMIFS(作業日報!$F$442:$F$462,作業日報!$E$442:$E$462,$A38,作業日報!$H$442:$H$462,"○")</f>
        <v>0</v>
      </c>
      <c r="P38" s="167">
        <f>SUMIFS(作業日報!$B$485:$B$505,作業日報!$A$485:$A$505,$A38,作業日報!$D$485:$D$505,"○")+SUMIFS(作業日報!$F$485:$F$505,作業日報!$E$485:$E$505,$A38,作業日報!$H$485:$H$505,"○")</f>
        <v>0</v>
      </c>
      <c r="Q38" s="167">
        <f>SUMIFS(作業日報!$B$528:$B$548,作業日報!$A$528:$A$548,$A38,作業日報!$D$528:$D$548,"○")+SUMIFS(作業日報!$F$528:$F$548,作業日報!$E$528:$E$548,$A38,作業日報!$H$528:$H$548,"○")</f>
        <v>0</v>
      </c>
      <c r="R38" s="167">
        <f>SUMIFS(作業日報!$B$571:$B$591,作業日報!$A$571:$A$591,$A38,作業日報!$D$571:$D$591,"○")+SUMIFS(作業日報!$F$571:$F$591,作業日報!$E$571:$E$591,$A38,作業日報!$H$571:$H$591,"○")</f>
        <v>0</v>
      </c>
      <c r="S38" s="230">
        <f>SUMIFS(作業日報!$B$614:$B$634,作業日報!$A$614:$A$634,$A38,作業日報!$D$614:$D$634,"○")+SUMIFS(作業日報!$F$614:$F$634,作業日報!$E$614:$E$634,$A38,作業日報!$H$614:$H$634,"○")</f>
        <v>0</v>
      </c>
      <c r="T38" s="237">
        <f>SUMIFS(作業日報!$B$657:$B$677,作業日報!$A$657:$A$677,$A38,作業日報!$D$657:$D$677,"○")+SUMIFS(作業日報!$F$657:$F$677,作業日報!$E$657:$E$677,$A38,作業日報!$H$657:$H$677,"○")</f>
        <v>0</v>
      </c>
      <c r="U38" s="238">
        <f>SUMIFS(作業日報!$B$700:$B$720,作業日報!$A$700:$A$720,$A38,作業日報!$D$700:$D$720,"○")+SUMIFS(作業日報!$F$700:$F$720,作業日報!$E$700:$E$720,$A38,作業日報!$H$700:$H$720,"○")</f>
        <v>0</v>
      </c>
      <c r="V38" s="238">
        <f>SUMIFS(作業日報!$B$743:$B$763,作業日報!$A$743:$A$763,$A38,作業日報!$D$743:$D$763,"○")+SUMIFS(作業日報!$F$743:$F$763,作業日報!$E$743:$E$763,$A38,作業日報!$H$743:$H$763,"○")</f>
        <v>0</v>
      </c>
      <c r="W38" s="238">
        <f>SUMIFS(作業日報!$B$786:$B$806,作業日報!$A$786:$A$806,$A38,作業日報!$D$786:$D$806,"○")+SUMIFS(作業日報!$F$786:$F$806,作業日報!$E$786:$E$806,$A38,作業日報!$H$786:$H$806,"○")</f>
        <v>0</v>
      </c>
      <c r="X38" s="238">
        <f>SUMIFS(作業日報!$B$829:$B$849,作業日報!$A$829:$A$849,$A38,作業日報!$D$829:$D$849,"○")+SUMIFS(作業日報!$F$829:$F$849,作業日報!$E$829:$E$849,$A38,作業日報!$H$829:$H$849,"○")</f>
        <v>0</v>
      </c>
      <c r="Y38" s="238">
        <f>SUMIFS(作業日報!$B$872:$B$892,作業日報!$A$872:$A$892,$A38,作業日報!$D$872:$D$892,"○")+SUMIFS(作業日報!$F$872:$F$892,作業日報!$E$872:$E$892,$A38,作業日報!$H$872:$H$892,"○")</f>
        <v>0</v>
      </c>
      <c r="Z38" s="238">
        <f>SUMIFS(作業日報!$B$915:$B$935,作業日報!$A$915:$A$935,$A38,作業日報!$D$915:$D$935,"○")+SUMIFS(作業日報!$F$915:$F$935,作業日報!$E$915:$E$935,$A38,作業日報!$H$915:$H$935,"○")</f>
        <v>0</v>
      </c>
      <c r="AA38" s="230">
        <f>SUMIFS(作業日報!$B$958:$B$978,作業日報!$A$958:$A$978,$A38,作業日報!$D$958:$D$978,"○")+SUMIFS(作業日報!$F$958:$F$978,作業日報!$E$958:$E$978,$A38,作業日報!$H$958:$H$978,"○")</f>
        <v>0</v>
      </c>
    </row>
    <row r="39" spans="1:27" x14ac:dyDescent="0.15">
      <c r="A39" s="163"/>
      <c r="B39" s="169"/>
      <c r="C39" s="170"/>
      <c r="D39" s="171">
        <f>SUMIFS(作業日報!B:B,作業日報!A:A,A39,作業日報!D:D,"○")+SUMIFS(作業日報!F:F,作業日報!E:E,A39,作業日報!H:H,"○")</f>
        <v>0</v>
      </c>
      <c r="E39" s="240">
        <f>SUMIFS(作業日報!$B$12:$B$32,作業日報!$A$12:$A$32,$A39,作業日報!$D$12:$D$32,"○")+SUMIFS(作業日報!$F$12:$F$32,作業日報!$E$12:$E$32,$A39,作業日報!$H$12:$H$32,"○")</f>
        <v>0</v>
      </c>
      <c r="F39" s="167">
        <f>SUMIFS(作業日報!$B$55:$B$75,作業日報!$A$55:$A$75,$A39,作業日報!$D$55:$D$75,"○")+SUMIFS(作業日報!$F$55:$F$75,作業日報!$E$55:$E$75,$A39,作業日報!$H$55:$H$75,"○")</f>
        <v>0</v>
      </c>
      <c r="G39" s="167">
        <f>SUMIFS(作業日報!$B$98:$B$118,作業日報!$A$98:$A$118,$A39,作業日報!$D$98:$D$118,"○")+SUMIFS(作業日報!$F$98:$F$118,作業日報!$E$98:$E$118,$A39,作業日報!$H$98:$H$118,"○")</f>
        <v>0</v>
      </c>
      <c r="H39" s="167">
        <f>SUMIFS(作業日報!$B$141:$B$161,作業日報!$A$141:$A$161,$A39,作業日報!$D$141:$D$161,"○")+SUMIFS(作業日報!$F$141:$F$161,作業日報!$E$141:$E$161,$A39,作業日報!$H$141:$H$161,"○")</f>
        <v>0</v>
      </c>
      <c r="I39" s="167">
        <f>SUMIFS(作業日報!$B$184:$B$204,作業日報!$A$184:$A$204,$A39,作業日報!$D$184:$D$204,"○")+SUMIFS(作業日報!$F$184:$F$204,作業日報!$E$184:$E$204,$A39,作業日報!$H$184:$H$204,"○")</f>
        <v>0</v>
      </c>
      <c r="J39" s="167">
        <f>SUMIFS(作業日報!$B$227:$B$247,作業日報!$A$227:$A$247,$A39,作業日報!$D$227:$D$247,"○")+SUMIFS(作業日報!$F$227:$F$247,作業日報!$E$227:$E$247,$A39,作業日報!$H$227:$H$247,"○")</f>
        <v>0</v>
      </c>
      <c r="K39" s="167">
        <f>SUMIFS(作業日報!$B$270:$B$290,作業日報!$A$270:$A$290,$A39,作業日報!$D$270:$D$290,"○")+SUMIFS(作業日報!$F$270:$F$290,作業日報!$E$270:$E$290,$A39,作業日報!$H$270:$H$290,"○")</f>
        <v>0</v>
      </c>
      <c r="L39" s="167">
        <f>SUMIFS(作業日報!$B$313:$B$333,作業日報!$A$313:$A$333,$A39,作業日報!$D$313:$D$333,"○")+SUMIFS(作業日報!$F$313:$F$333,作業日報!$E$313:$E$333,$A39,作業日報!$H$313:$H$333,"○")</f>
        <v>0</v>
      </c>
      <c r="M39" s="167">
        <f>SUMIFS(作業日報!$B$356:$B$376,作業日報!$A$356:$A$376,$A39,作業日報!$D$356:$D$376,"○")+SUMIFS(作業日報!$F$356:$F$376,作業日報!$E$356:$E$376,$A39,作業日報!$H$356:$H$376,"○")</f>
        <v>0</v>
      </c>
      <c r="N39" s="167">
        <f>SUMIFS(作業日報!$B$399:$B$419,作業日報!$A$399:$A$419,$A39,作業日報!$D$399:$D$419,"○")+SUMIFS(作業日報!$F$399:$F$419,作業日報!$E$399:$E$419,$A39,作業日報!$H$399:$H$419,"○")</f>
        <v>0</v>
      </c>
      <c r="O39" s="167">
        <f>SUMIFS(作業日報!$B$442:$B$462,作業日報!$A$442:$A$462,$A39,作業日報!$D$442:$D$462,"○")+SUMIFS(作業日報!$F$442:$F$462,作業日報!$E$442:$E$462,$A39,作業日報!$H$442:$H$462,"○")</f>
        <v>0</v>
      </c>
      <c r="P39" s="167">
        <f>SUMIFS(作業日報!$B$485:$B$505,作業日報!$A$485:$A$505,$A39,作業日報!$D$485:$D$505,"○")+SUMIFS(作業日報!$F$485:$F$505,作業日報!$E$485:$E$505,$A39,作業日報!$H$485:$H$505,"○")</f>
        <v>0</v>
      </c>
      <c r="Q39" s="167">
        <f>SUMIFS(作業日報!$B$528:$B$548,作業日報!$A$528:$A$548,$A39,作業日報!$D$528:$D$548,"○")+SUMIFS(作業日報!$F$528:$F$548,作業日報!$E$528:$E$548,$A39,作業日報!$H$528:$H$548,"○")</f>
        <v>0</v>
      </c>
      <c r="R39" s="167">
        <f>SUMIFS(作業日報!$B$571:$B$591,作業日報!$A$571:$A$591,$A39,作業日報!$D$571:$D$591,"○")+SUMIFS(作業日報!$F$571:$F$591,作業日報!$E$571:$E$591,$A39,作業日報!$H$571:$H$591,"○")</f>
        <v>0</v>
      </c>
      <c r="S39" s="230">
        <f>SUMIFS(作業日報!$B$614:$B$634,作業日報!$A$614:$A$634,$A39,作業日報!$D$614:$D$634,"○")+SUMIFS(作業日報!$F$614:$F$634,作業日報!$E$614:$E$634,$A39,作業日報!$H$614:$H$634,"○")</f>
        <v>0</v>
      </c>
      <c r="T39" s="237">
        <f>SUMIFS(作業日報!$B$657:$B$677,作業日報!$A$657:$A$677,$A39,作業日報!$D$657:$D$677,"○")+SUMIFS(作業日報!$F$657:$F$677,作業日報!$E$657:$E$677,$A39,作業日報!$H$657:$H$677,"○")</f>
        <v>0</v>
      </c>
      <c r="U39" s="238">
        <f>SUMIFS(作業日報!$B$700:$B$720,作業日報!$A$700:$A$720,$A39,作業日報!$D$700:$D$720,"○")+SUMIFS(作業日報!$F$700:$F$720,作業日報!$E$700:$E$720,$A39,作業日報!$H$700:$H$720,"○")</f>
        <v>0</v>
      </c>
      <c r="V39" s="238">
        <f>SUMIFS(作業日報!$B$743:$B$763,作業日報!$A$743:$A$763,$A39,作業日報!$D$743:$D$763,"○")+SUMIFS(作業日報!$F$743:$F$763,作業日報!$E$743:$E$763,$A39,作業日報!$H$743:$H$763,"○")</f>
        <v>0</v>
      </c>
      <c r="W39" s="238">
        <f>SUMIFS(作業日報!$B$786:$B$806,作業日報!$A$786:$A$806,$A39,作業日報!$D$786:$D$806,"○")+SUMIFS(作業日報!$F$786:$F$806,作業日報!$E$786:$E$806,$A39,作業日報!$H$786:$H$806,"○")</f>
        <v>0</v>
      </c>
      <c r="X39" s="238">
        <f>SUMIFS(作業日報!$B$829:$B$849,作業日報!$A$829:$A$849,$A39,作業日報!$D$829:$D$849,"○")+SUMIFS(作業日報!$F$829:$F$849,作業日報!$E$829:$E$849,$A39,作業日報!$H$829:$H$849,"○")</f>
        <v>0</v>
      </c>
      <c r="Y39" s="238">
        <f>SUMIFS(作業日報!$B$872:$B$892,作業日報!$A$872:$A$892,$A39,作業日報!$D$872:$D$892,"○")+SUMIFS(作業日報!$F$872:$F$892,作業日報!$E$872:$E$892,$A39,作業日報!$H$872:$H$892,"○")</f>
        <v>0</v>
      </c>
      <c r="Z39" s="238">
        <f>SUMIFS(作業日報!$B$915:$B$935,作業日報!$A$915:$A$935,$A39,作業日報!$D$915:$D$935,"○")+SUMIFS(作業日報!$F$915:$F$935,作業日報!$E$915:$E$935,$A39,作業日報!$H$915:$H$935,"○")</f>
        <v>0</v>
      </c>
      <c r="AA39" s="230">
        <f>SUMIFS(作業日報!$B$958:$B$978,作業日報!$A$958:$A$978,$A39,作業日報!$D$958:$D$978,"○")+SUMIFS(作業日報!$F$958:$F$978,作業日報!$E$958:$E$978,$A39,作業日報!$H$958:$H$978,"○")</f>
        <v>0</v>
      </c>
    </row>
    <row r="40" spans="1:27" x14ac:dyDescent="0.15">
      <c r="A40" s="168"/>
      <c r="B40" s="169"/>
      <c r="C40" s="170"/>
      <c r="D40" s="171">
        <f>SUMIFS(作業日報!B:B,作業日報!A:A,A40,作業日報!D:D,"○")+SUMIFS(作業日報!F:F,作業日報!E:E,A40,作業日報!H:H,"○")</f>
        <v>0</v>
      </c>
      <c r="E40" s="240">
        <f>SUMIFS(作業日報!$B$12:$B$32,作業日報!$A$12:$A$32,$A40,作業日報!$D$12:$D$32,"○")+SUMIFS(作業日報!$F$12:$F$32,作業日報!$E$12:$E$32,$A40,作業日報!$H$12:$H$32,"○")</f>
        <v>0</v>
      </c>
      <c r="F40" s="167">
        <f>SUMIFS(作業日報!$B$55:$B$75,作業日報!$A$55:$A$75,$A40,作業日報!$D$55:$D$75,"○")+SUMIFS(作業日報!$F$55:$F$75,作業日報!$E$55:$E$75,$A40,作業日報!$H$55:$H$75,"○")</f>
        <v>0</v>
      </c>
      <c r="G40" s="167">
        <f>SUMIFS(作業日報!$B$98:$B$118,作業日報!$A$98:$A$118,$A40,作業日報!$D$98:$D$118,"○")+SUMIFS(作業日報!$F$98:$F$118,作業日報!$E$98:$E$118,$A40,作業日報!$H$98:$H$118,"○")</f>
        <v>0</v>
      </c>
      <c r="H40" s="167">
        <f>SUMIFS(作業日報!$B$141:$B$161,作業日報!$A$141:$A$161,$A40,作業日報!$D$141:$D$161,"○")+SUMIFS(作業日報!$F$141:$F$161,作業日報!$E$141:$E$161,$A40,作業日報!$H$141:$H$161,"○")</f>
        <v>0</v>
      </c>
      <c r="I40" s="167">
        <f>SUMIFS(作業日報!$B$184:$B$204,作業日報!$A$184:$A$204,$A40,作業日報!$D$184:$D$204,"○")+SUMIFS(作業日報!$F$184:$F$204,作業日報!$E$184:$E$204,$A40,作業日報!$H$184:$H$204,"○")</f>
        <v>0</v>
      </c>
      <c r="J40" s="167">
        <f>SUMIFS(作業日報!$B$227:$B$247,作業日報!$A$227:$A$247,$A40,作業日報!$D$227:$D$247,"○")+SUMIFS(作業日報!$F$227:$F$247,作業日報!$E$227:$E$247,$A40,作業日報!$H$227:$H$247,"○")</f>
        <v>0</v>
      </c>
      <c r="K40" s="167">
        <f>SUMIFS(作業日報!$B$270:$B$290,作業日報!$A$270:$A$290,$A40,作業日報!$D$270:$D$290,"○")+SUMIFS(作業日報!$F$270:$F$290,作業日報!$E$270:$E$290,$A40,作業日報!$H$270:$H$290,"○")</f>
        <v>0</v>
      </c>
      <c r="L40" s="167">
        <f>SUMIFS(作業日報!$B$313:$B$333,作業日報!$A$313:$A$333,$A40,作業日報!$D$313:$D$333,"○")+SUMIFS(作業日報!$F$313:$F$333,作業日報!$E$313:$E$333,$A40,作業日報!$H$313:$H$333,"○")</f>
        <v>0</v>
      </c>
      <c r="M40" s="167">
        <f>SUMIFS(作業日報!$B$356:$B$376,作業日報!$A$356:$A$376,$A40,作業日報!$D$356:$D$376,"○")+SUMIFS(作業日報!$F$356:$F$376,作業日報!$E$356:$E$376,$A40,作業日報!$H$356:$H$376,"○")</f>
        <v>0</v>
      </c>
      <c r="N40" s="167">
        <f>SUMIFS(作業日報!$B$399:$B$419,作業日報!$A$399:$A$419,$A40,作業日報!$D$399:$D$419,"○")+SUMIFS(作業日報!$F$399:$F$419,作業日報!$E$399:$E$419,$A40,作業日報!$H$399:$H$419,"○")</f>
        <v>0</v>
      </c>
      <c r="O40" s="167">
        <f>SUMIFS(作業日報!$B$442:$B$462,作業日報!$A$442:$A$462,$A40,作業日報!$D$442:$D$462,"○")+SUMIFS(作業日報!$F$442:$F$462,作業日報!$E$442:$E$462,$A40,作業日報!$H$442:$H$462,"○")</f>
        <v>0</v>
      </c>
      <c r="P40" s="167">
        <f>SUMIFS(作業日報!$B$485:$B$505,作業日報!$A$485:$A$505,$A40,作業日報!$D$485:$D$505,"○")+SUMIFS(作業日報!$F$485:$F$505,作業日報!$E$485:$E$505,$A40,作業日報!$H$485:$H$505,"○")</f>
        <v>0</v>
      </c>
      <c r="Q40" s="167">
        <f>SUMIFS(作業日報!$B$528:$B$548,作業日報!$A$528:$A$548,$A40,作業日報!$D$528:$D$548,"○")+SUMIFS(作業日報!$F$528:$F$548,作業日報!$E$528:$E$548,$A40,作業日報!$H$528:$H$548,"○")</f>
        <v>0</v>
      </c>
      <c r="R40" s="167">
        <f>SUMIFS(作業日報!$B$571:$B$591,作業日報!$A$571:$A$591,$A40,作業日報!$D$571:$D$591,"○")+SUMIFS(作業日報!$F$571:$F$591,作業日報!$E$571:$E$591,$A40,作業日報!$H$571:$H$591,"○")</f>
        <v>0</v>
      </c>
      <c r="S40" s="230">
        <f>SUMIFS(作業日報!$B$614:$B$634,作業日報!$A$614:$A$634,$A40,作業日報!$D$614:$D$634,"○")+SUMIFS(作業日報!$F$614:$F$634,作業日報!$E$614:$E$634,$A40,作業日報!$H$614:$H$634,"○")</f>
        <v>0</v>
      </c>
      <c r="T40" s="237">
        <f>SUMIFS(作業日報!$B$657:$B$677,作業日報!$A$657:$A$677,$A40,作業日報!$D$657:$D$677,"○")+SUMIFS(作業日報!$F$657:$F$677,作業日報!$E$657:$E$677,$A40,作業日報!$H$657:$H$677,"○")</f>
        <v>0</v>
      </c>
      <c r="U40" s="238">
        <f>SUMIFS(作業日報!$B$700:$B$720,作業日報!$A$700:$A$720,$A40,作業日報!$D$700:$D$720,"○")+SUMIFS(作業日報!$F$700:$F$720,作業日報!$E$700:$E$720,$A40,作業日報!$H$700:$H$720,"○")</f>
        <v>0</v>
      </c>
      <c r="V40" s="238">
        <f>SUMIFS(作業日報!$B$743:$B$763,作業日報!$A$743:$A$763,$A40,作業日報!$D$743:$D$763,"○")+SUMIFS(作業日報!$F$743:$F$763,作業日報!$E$743:$E$763,$A40,作業日報!$H$743:$H$763,"○")</f>
        <v>0</v>
      </c>
      <c r="W40" s="238">
        <f>SUMIFS(作業日報!$B$786:$B$806,作業日報!$A$786:$A$806,$A40,作業日報!$D$786:$D$806,"○")+SUMIFS(作業日報!$F$786:$F$806,作業日報!$E$786:$E$806,$A40,作業日報!$H$786:$H$806,"○")</f>
        <v>0</v>
      </c>
      <c r="X40" s="238">
        <f>SUMIFS(作業日報!$B$829:$B$849,作業日報!$A$829:$A$849,$A40,作業日報!$D$829:$D$849,"○")+SUMIFS(作業日報!$F$829:$F$849,作業日報!$E$829:$E$849,$A40,作業日報!$H$829:$H$849,"○")</f>
        <v>0</v>
      </c>
      <c r="Y40" s="238">
        <f>SUMIFS(作業日報!$B$872:$B$892,作業日報!$A$872:$A$892,$A40,作業日報!$D$872:$D$892,"○")+SUMIFS(作業日報!$F$872:$F$892,作業日報!$E$872:$E$892,$A40,作業日報!$H$872:$H$892,"○")</f>
        <v>0</v>
      </c>
      <c r="Z40" s="238">
        <f>SUMIFS(作業日報!$B$915:$B$935,作業日報!$A$915:$A$935,$A40,作業日報!$D$915:$D$935,"○")+SUMIFS(作業日報!$F$915:$F$935,作業日報!$E$915:$E$935,$A40,作業日報!$H$915:$H$935,"○")</f>
        <v>0</v>
      </c>
      <c r="AA40" s="230">
        <f>SUMIFS(作業日報!$B$958:$B$978,作業日報!$A$958:$A$978,$A40,作業日報!$D$958:$D$978,"○")+SUMIFS(作業日報!$F$958:$F$978,作業日報!$E$958:$E$978,$A40,作業日報!$H$958:$H$978,"○")</f>
        <v>0</v>
      </c>
    </row>
    <row r="41" spans="1:27" x14ac:dyDescent="0.15">
      <c r="A41" s="168"/>
      <c r="B41" s="169"/>
      <c r="C41" s="170"/>
      <c r="D41" s="171">
        <f>SUMIFS(作業日報!B:B,作業日報!A:A,A41,作業日報!D:D,"○")+SUMIFS(作業日報!F:F,作業日報!E:E,A41,作業日報!H:H,"○")</f>
        <v>0</v>
      </c>
      <c r="E41" s="240">
        <f>SUMIFS(作業日報!$B$12:$B$32,作業日報!$A$12:$A$32,$A41,作業日報!$D$12:$D$32,"○")+SUMIFS(作業日報!$F$12:$F$32,作業日報!$E$12:$E$32,$A41,作業日報!$H$12:$H$32,"○")</f>
        <v>0</v>
      </c>
      <c r="F41" s="167">
        <f>SUMIFS(作業日報!$B$55:$B$75,作業日報!$A$55:$A$75,$A41,作業日報!$D$55:$D$75,"○")+SUMIFS(作業日報!$F$55:$F$75,作業日報!$E$55:$E$75,$A41,作業日報!$H$55:$H$75,"○")</f>
        <v>0</v>
      </c>
      <c r="G41" s="167">
        <f>SUMIFS(作業日報!$B$98:$B$118,作業日報!$A$98:$A$118,$A41,作業日報!$D$98:$D$118,"○")+SUMIFS(作業日報!$F$98:$F$118,作業日報!$E$98:$E$118,$A41,作業日報!$H$98:$H$118,"○")</f>
        <v>0</v>
      </c>
      <c r="H41" s="167">
        <f>SUMIFS(作業日報!$B$141:$B$161,作業日報!$A$141:$A$161,$A41,作業日報!$D$141:$D$161,"○")+SUMIFS(作業日報!$F$141:$F$161,作業日報!$E$141:$E$161,$A41,作業日報!$H$141:$H$161,"○")</f>
        <v>0</v>
      </c>
      <c r="I41" s="167">
        <f>SUMIFS(作業日報!$B$184:$B$204,作業日報!$A$184:$A$204,$A41,作業日報!$D$184:$D$204,"○")+SUMIFS(作業日報!$F$184:$F$204,作業日報!$E$184:$E$204,$A41,作業日報!$H$184:$H$204,"○")</f>
        <v>0</v>
      </c>
      <c r="J41" s="167">
        <f>SUMIFS(作業日報!$B$227:$B$247,作業日報!$A$227:$A$247,$A41,作業日報!$D$227:$D$247,"○")+SUMIFS(作業日報!$F$227:$F$247,作業日報!$E$227:$E$247,$A41,作業日報!$H$227:$H$247,"○")</f>
        <v>0</v>
      </c>
      <c r="K41" s="167">
        <f>SUMIFS(作業日報!$B$270:$B$290,作業日報!$A$270:$A$290,$A41,作業日報!$D$270:$D$290,"○")+SUMIFS(作業日報!$F$270:$F$290,作業日報!$E$270:$E$290,$A41,作業日報!$H$270:$H$290,"○")</f>
        <v>0</v>
      </c>
      <c r="L41" s="167">
        <f>SUMIFS(作業日報!$B$313:$B$333,作業日報!$A$313:$A$333,$A41,作業日報!$D$313:$D$333,"○")+SUMIFS(作業日報!$F$313:$F$333,作業日報!$E$313:$E$333,$A41,作業日報!$H$313:$H$333,"○")</f>
        <v>0</v>
      </c>
      <c r="M41" s="167">
        <f>SUMIFS(作業日報!$B$356:$B$376,作業日報!$A$356:$A$376,$A41,作業日報!$D$356:$D$376,"○")+SUMIFS(作業日報!$F$356:$F$376,作業日報!$E$356:$E$376,$A41,作業日報!$H$356:$H$376,"○")</f>
        <v>0</v>
      </c>
      <c r="N41" s="167">
        <f>SUMIFS(作業日報!$B$399:$B$419,作業日報!$A$399:$A$419,$A41,作業日報!$D$399:$D$419,"○")+SUMIFS(作業日報!$F$399:$F$419,作業日報!$E$399:$E$419,$A41,作業日報!$H$399:$H$419,"○")</f>
        <v>0</v>
      </c>
      <c r="O41" s="167">
        <f>SUMIFS(作業日報!$B$442:$B$462,作業日報!$A$442:$A$462,$A41,作業日報!$D$442:$D$462,"○")+SUMIFS(作業日報!$F$442:$F$462,作業日報!$E$442:$E$462,$A41,作業日報!$H$442:$H$462,"○")</f>
        <v>0</v>
      </c>
      <c r="P41" s="167">
        <f>SUMIFS(作業日報!$B$485:$B$505,作業日報!$A$485:$A$505,$A41,作業日報!$D$485:$D$505,"○")+SUMIFS(作業日報!$F$485:$F$505,作業日報!$E$485:$E$505,$A41,作業日報!$H$485:$H$505,"○")</f>
        <v>0</v>
      </c>
      <c r="Q41" s="167">
        <f>SUMIFS(作業日報!$B$528:$B$548,作業日報!$A$528:$A$548,$A41,作業日報!$D$528:$D$548,"○")+SUMIFS(作業日報!$F$528:$F$548,作業日報!$E$528:$E$548,$A41,作業日報!$H$528:$H$548,"○")</f>
        <v>0</v>
      </c>
      <c r="R41" s="167">
        <f>SUMIFS(作業日報!$B$571:$B$591,作業日報!$A$571:$A$591,$A41,作業日報!$D$571:$D$591,"○")+SUMIFS(作業日報!$F$571:$F$591,作業日報!$E$571:$E$591,$A41,作業日報!$H$571:$H$591,"○")</f>
        <v>0</v>
      </c>
      <c r="S41" s="230">
        <f>SUMIFS(作業日報!$B$614:$B$634,作業日報!$A$614:$A$634,$A41,作業日報!$D$614:$D$634,"○")+SUMIFS(作業日報!$F$614:$F$634,作業日報!$E$614:$E$634,$A41,作業日報!$H$614:$H$634,"○")</f>
        <v>0</v>
      </c>
      <c r="T41" s="237">
        <f>SUMIFS(作業日報!$B$657:$B$677,作業日報!$A$657:$A$677,$A41,作業日報!$D$657:$D$677,"○")+SUMIFS(作業日報!$F$657:$F$677,作業日報!$E$657:$E$677,$A41,作業日報!$H$657:$H$677,"○")</f>
        <v>0</v>
      </c>
      <c r="U41" s="238">
        <f>SUMIFS(作業日報!$B$700:$B$720,作業日報!$A$700:$A$720,$A41,作業日報!$D$700:$D$720,"○")+SUMIFS(作業日報!$F$700:$F$720,作業日報!$E$700:$E$720,$A41,作業日報!$H$700:$H$720,"○")</f>
        <v>0</v>
      </c>
      <c r="V41" s="238">
        <f>SUMIFS(作業日報!$B$743:$B$763,作業日報!$A$743:$A$763,$A41,作業日報!$D$743:$D$763,"○")+SUMIFS(作業日報!$F$743:$F$763,作業日報!$E$743:$E$763,$A41,作業日報!$H$743:$H$763,"○")</f>
        <v>0</v>
      </c>
      <c r="W41" s="238">
        <f>SUMIFS(作業日報!$B$786:$B$806,作業日報!$A$786:$A$806,$A41,作業日報!$D$786:$D$806,"○")+SUMIFS(作業日報!$F$786:$F$806,作業日報!$E$786:$E$806,$A41,作業日報!$H$786:$H$806,"○")</f>
        <v>0</v>
      </c>
      <c r="X41" s="238">
        <f>SUMIFS(作業日報!$B$829:$B$849,作業日報!$A$829:$A$849,$A41,作業日報!$D$829:$D$849,"○")+SUMIFS(作業日報!$F$829:$F$849,作業日報!$E$829:$E$849,$A41,作業日報!$H$829:$H$849,"○")</f>
        <v>0</v>
      </c>
      <c r="Y41" s="238">
        <f>SUMIFS(作業日報!$B$872:$B$892,作業日報!$A$872:$A$892,$A41,作業日報!$D$872:$D$892,"○")+SUMIFS(作業日報!$F$872:$F$892,作業日報!$E$872:$E$892,$A41,作業日報!$H$872:$H$892,"○")</f>
        <v>0</v>
      </c>
      <c r="Z41" s="238">
        <f>SUMIFS(作業日報!$B$915:$B$935,作業日報!$A$915:$A$935,$A41,作業日報!$D$915:$D$935,"○")+SUMIFS(作業日報!$F$915:$F$935,作業日報!$E$915:$E$935,$A41,作業日報!$H$915:$H$935,"○")</f>
        <v>0</v>
      </c>
      <c r="AA41" s="230">
        <f>SUMIFS(作業日報!$B$958:$B$978,作業日報!$A$958:$A$978,$A41,作業日報!$D$958:$D$978,"○")+SUMIFS(作業日報!$F$958:$F$978,作業日報!$E$958:$E$978,$A41,作業日報!$H$958:$H$978,"○")</f>
        <v>0</v>
      </c>
    </row>
    <row r="42" spans="1:27" x14ac:dyDescent="0.15">
      <c r="A42" s="163"/>
      <c r="B42" s="169"/>
      <c r="C42" s="170"/>
      <c r="D42" s="171">
        <f>SUMIFS(作業日報!B:B,作業日報!A:A,A42,作業日報!D:D,"○")+SUMIFS(作業日報!F:F,作業日報!E:E,A42,作業日報!H:H,"○")</f>
        <v>0</v>
      </c>
      <c r="E42" s="240">
        <f>SUMIFS(作業日報!$B$12:$B$32,作業日報!$A$12:$A$32,$A42,作業日報!$D$12:$D$32,"○")+SUMIFS(作業日報!$F$12:$F$32,作業日報!$E$12:$E$32,$A42,作業日報!$H$12:$H$32,"○")</f>
        <v>0</v>
      </c>
      <c r="F42" s="167">
        <f>SUMIFS(作業日報!$B$55:$B$75,作業日報!$A$55:$A$75,$A42,作業日報!$D$55:$D$75,"○")+SUMIFS(作業日報!$F$55:$F$75,作業日報!$E$55:$E$75,$A42,作業日報!$H$55:$H$75,"○")</f>
        <v>0</v>
      </c>
      <c r="G42" s="167">
        <f>SUMIFS(作業日報!$B$98:$B$118,作業日報!$A$98:$A$118,$A42,作業日報!$D$98:$D$118,"○")+SUMIFS(作業日報!$F$98:$F$118,作業日報!$E$98:$E$118,$A42,作業日報!$H$98:$H$118,"○")</f>
        <v>0</v>
      </c>
      <c r="H42" s="167">
        <f>SUMIFS(作業日報!$B$141:$B$161,作業日報!$A$141:$A$161,$A42,作業日報!$D$141:$D$161,"○")+SUMIFS(作業日報!$F$141:$F$161,作業日報!$E$141:$E$161,$A42,作業日報!$H$141:$H$161,"○")</f>
        <v>0</v>
      </c>
      <c r="I42" s="167">
        <f>SUMIFS(作業日報!$B$184:$B$204,作業日報!$A$184:$A$204,$A42,作業日報!$D$184:$D$204,"○")+SUMIFS(作業日報!$F$184:$F$204,作業日報!$E$184:$E$204,$A42,作業日報!$H$184:$H$204,"○")</f>
        <v>0</v>
      </c>
      <c r="J42" s="167">
        <f>SUMIFS(作業日報!$B$227:$B$247,作業日報!$A$227:$A$247,$A42,作業日報!$D$227:$D$247,"○")+SUMIFS(作業日報!$F$227:$F$247,作業日報!$E$227:$E$247,$A42,作業日報!$H$227:$H$247,"○")</f>
        <v>0</v>
      </c>
      <c r="K42" s="167">
        <f>SUMIFS(作業日報!$B$270:$B$290,作業日報!$A$270:$A$290,$A42,作業日報!$D$270:$D$290,"○")+SUMIFS(作業日報!$F$270:$F$290,作業日報!$E$270:$E$290,$A42,作業日報!$H$270:$H$290,"○")</f>
        <v>0</v>
      </c>
      <c r="L42" s="167">
        <f>SUMIFS(作業日報!$B$313:$B$333,作業日報!$A$313:$A$333,$A42,作業日報!$D$313:$D$333,"○")+SUMIFS(作業日報!$F$313:$F$333,作業日報!$E$313:$E$333,$A42,作業日報!$H$313:$H$333,"○")</f>
        <v>0</v>
      </c>
      <c r="M42" s="167">
        <f>SUMIFS(作業日報!$B$356:$B$376,作業日報!$A$356:$A$376,$A42,作業日報!$D$356:$D$376,"○")+SUMIFS(作業日報!$F$356:$F$376,作業日報!$E$356:$E$376,$A42,作業日報!$H$356:$H$376,"○")</f>
        <v>0</v>
      </c>
      <c r="N42" s="167">
        <f>SUMIFS(作業日報!$B$399:$B$419,作業日報!$A$399:$A$419,$A42,作業日報!$D$399:$D$419,"○")+SUMIFS(作業日報!$F$399:$F$419,作業日報!$E$399:$E$419,$A42,作業日報!$H$399:$H$419,"○")</f>
        <v>0</v>
      </c>
      <c r="O42" s="167">
        <f>SUMIFS(作業日報!$B$442:$B$462,作業日報!$A$442:$A$462,$A42,作業日報!$D$442:$D$462,"○")+SUMIFS(作業日報!$F$442:$F$462,作業日報!$E$442:$E$462,$A42,作業日報!$H$442:$H$462,"○")</f>
        <v>0</v>
      </c>
      <c r="P42" s="167">
        <f>SUMIFS(作業日報!$B$485:$B$505,作業日報!$A$485:$A$505,$A42,作業日報!$D$485:$D$505,"○")+SUMIFS(作業日報!$F$485:$F$505,作業日報!$E$485:$E$505,$A42,作業日報!$H$485:$H$505,"○")</f>
        <v>0</v>
      </c>
      <c r="Q42" s="167">
        <f>SUMIFS(作業日報!$B$528:$B$548,作業日報!$A$528:$A$548,$A42,作業日報!$D$528:$D$548,"○")+SUMIFS(作業日報!$F$528:$F$548,作業日報!$E$528:$E$548,$A42,作業日報!$H$528:$H$548,"○")</f>
        <v>0</v>
      </c>
      <c r="R42" s="167">
        <f>SUMIFS(作業日報!$B$571:$B$591,作業日報!$A$571:$A$591,$A42,作業日報!$D$571:$D$591,"○")+SUMIFS(作業日報!$F$571:$F$591,作業日報!$E$571:$E$591,$A42,作業日報!$H$571:$H$591,"○")</f>
        <v>0</v>
      </c>
      <c r="S42" s="230">
        <f>SUMIFS(作業日報!$B$614:$B$634,作業日報!$A$614:$A$634,$A42,作業日報!$D$614:$D$634,"○")+SUMIFS(作業日報!$F$614:$F$634,作業日報!$E$614:$E$634,$A42,作業日報!$H$614:$H$634,"○")</f>
        <v>0</v>
      </c>
      <c r="T42" s="237">
        <f>SUMIFS(作業日報!$B$657:$B$677,作業日報!$A$657:$A$677,$A42,作業日報!$D$657:$D$677,"○")+SUMIFS(作業日報!$F$657:$F$677,作業日報!$E$657:$E$677,$A42,作業日報!$H$657:$H$677,"○")</f>
        <v>0</v>
      </c>
      <c r="U42" s="238">
        <f>SUMIFS(作業日報!$B$700:$B$720,作業日報!$A$700:$A$720,$A42,作業日報!$D$700:$D$720,"○")+SUMIFS(作業日報!$F$700:$F$720,作業日報!$E$700:$E$720,$A42,作業日報!$H$700:$H$720,"○")</f>
        <v>0</v>
      </c>
      <c r="V42" s="238">
        <f>SUMIFS(作業日報!$B$743:$B$763,作業日報!$A$743:$A$763,$A42,作業日報!$D$743:$D$763,"○")+SUMIFS(作業日報!$F$743:$F$763,作業日報!$E$743:$E$763,$A42,作業日報!$H$743:$H$763,"○")</f>
        <v>0</v>
      </c>
      <c r="W42" s="238">
        <f>SUMIFS(作業日報!$B$786:$B$806,作業日報!$A$786:$A$806,$A42,作業日報!$D$786:$D$806,"○")+SUMIFS(作業日報!$F$786:$F$806,作業日報!$E$786:$E$806,$A42,作業日報!$H$786:$H$806,"○")</f>
        <v>0</v>
      </c>
      <c r="X42" s="238">
        <f>SUMIFS(作業日報!$B$829:$B$849,作業日報!$A$829:$A$849,$A42,作業日報!$D$829:$D$849,"○")+SUMIFS(作業日報!$F$829:$F$849,作業日報!$E$829:$E$849,$A42,作業日報!$H$829:$H$849,"○")</f>
        <v>0</v>
      </c>
      <c r="Y42" s="238">
        <f>SUMIFS(作業日報!$B$872:$B$892,作業日報!$A$872:$A$892,$A42,作業日報!$D$872:$D$892,"○")+SUMIFS(作業日報!$F$872:$F$892,作業日報!$E$872:$E$892,$A42,作業日報!$H$872:$H$892,"○")</f>
        <v>0</v>
      </c>
      <c r="Z42" s="238">
        <f>SUMIFS(作業日報!$B$915:$B$935,作業日報!$A$915:$A$935,$A42,作業日報!$D$915:$D$935,"○")+SUMIFS(作業日報!$F$915:$F$935,作業日報!$E$915:$E$935,$A42,作業日報!$H$915:$H$935,"○")</f>
        <v>0</v>
      </c>
      <c r="AA42" s="230">
        <f>SUMIFS(作業日報!$B$958:$B$978,作業日報!$A$958:$A$978,$A42,作業日報!$D$958:$D$978,"○")+SUMIFS(作業日報!$F$958:$F$978,作業日報!$E$958:$E$978,$A42,作業日報!$H$958:$H$978,"○")</f>
        <v>0</v>
      </c>
    </row>
    <row r="43" spans="1:27" x14ac:dyDescent="0.15">
      <c r="A43" s="168"/>
      <c r="B43" s="169"/>
      <c r="C43" s="170"/>
      <c r="D43" s="171">
        <f>SUMIFS(作業日報!B:B,作業日報!A:A,A43,作業日報!D:D,"○")+SUMIFS(作業日報!F:F,作業日報!E:E,A43,作業日報!H:H,"○")</f>
        <v>0</v>
      </c>
      <c r="E43" s="240">
        <f>SUMIFS(作業日報!$B$12:$B$32,作業日報!$A$12:$A$32,$A43,作業日報!$D$12:$D$32,"○")+SUMIFS(作業日報!$F$12:$F$32,作業日報!$E$12:$E$32,$A43,作業日報!$H$12:$H$32,"○")</f>
        <v>0</v>
      </c>
      <c r="F43" s="167">
        <f>SUMIFS(作業日報!$B$55:$B$75,作業日報!$A$55:$A$75,$A43,作業日報!$D$55:$D$75,"○")+SUMIFS(作業日報!$F$55:$F$75,作業日報!$E$55:$E$75,$A43,作業日報!$H$55:$H$75,"○")</f>
        <v>0</v>
      </c>
      <c r="G43" s="167">
        <f>SUMIFS(作業日報!$B$98:$B$118,作業日報!$A$98:$A$118,$A43,作業日報!$D$98:$D$118,"○")+SUMIFS(作業日報!$F$98:$F$118,作業日報!$E$98:$E$118,$A43,作業日報!$H$98:$H$118,"○")</f>
        <v>0</v>
      </c>
      <c r="H43" s="167">
        <f>SUMIFS(作業日報!$B$141:$B$161,作業日報!$A$141:$A$161,$A43,作業日報!$D$141:$D$161,"○")+SUMIFS(作業日報!$F$141:$F$161,作業日報!$E$141:$E$161,$A43,作業日報!$H$141:$H$161,"○")</f>
        <v>0</v>
      </c>
      <c r="I43" s="167">
        <f>SUMIFS(作業日報!$B$184:$B$204,作業日報!$A$184:$A$204,$A43,作業日報!$D$184:$D$204,"○")+SUMIFS(作業日報!$F$184:$F$204,作業日報!$E$184:$E$204,$A43,作業日報!$H$184:$H$204,"○")</f>
        <v>0</v>
      </c>
      <c r="J43" s="167">
        <f>SUMIFS(作業日報!$B$227:$B$247,作業日報!$A$227:$A$247,$A43,作業日報!$D$227:$D$247,"○")+SUMIFS(作業日報!$F$227:$F$247,作業日報!$E$227:$E$247,$A43,作業日報!$H$227:$H$247,"○")</f>
        <v>0</v>
      </c>
      <c r="K43" s="167">
        <f>SUMIFS(作業日報!$B$270:$B$290,作業日報!$A$270:$A$290,$A43,作業日報!$D$270:$D$290,"○")+SUMIFS(作業日報!$F$270:$F$290,作業日報!$E$270:$E$290,$A43,作業日報!$H$270:$H$290,"○")</f>
        <v>0</v>
      </c>
      <c r="L43" s="167">
        <f>SUMIFS(作業日報!$B$313:$B$333,作業日報!$A$313:$A$333,$A43,作業日報!$D$313:$D$333,"○")+SUMIFS(作業日報!$F$313:$F$333,作業日報!$E$313:$E$333,$A43,作業日報!$H$313:$H$333,"○")</f>
        <v>0</v>
      </c>
      <c r="M43" s="167">
        <f>SUMIFS(作業日報!$B$356:$B$376,作業日報!$A$356:$A$376,$A43,作業日報!$D$356:$D$376,"○")+SUMIFS(作業日報!$F$356:$F$376,作業日報!$E$356:$E$376,$A43,作業日報!$H$356:$H$376,"○")</f>
        <v>0</v>
      </c>
      <c r="N43" s="167">
        <f>SUMIFS(作業日報!$B$399:$B$419,作業日報!$A$399:$A$419,$A43,作業日報!$D$399:$D$419,"○")+SUMIFS(作業日報!$F$399:$F$419,作業日報!$E$399:$E$419,$A43,作業日報!$H$399:$H$419,"○")</f>
        <v>0</v>
      </c>
      <c r="O43" s="167">
        <f>SUMIFS(作業日報!$B$442:$B$462,作業日報!$A$442:$A$462,$A43,作業日報!$D$442:$D$462,"○")+SUMIFS(作業日報!$F$442:$F$462,作業日報!$E$442:$E$462,$A43,作業日報!$H$442:$H$462,"○")</f>
        <v>0</v>
      </c>
      <c r="P43" s="167">
        <f>SUMIFS(作業日報!$B$485:$B$505,作業日報!$A$485:$A$505,$A43,作業日報!$D$485:$D$505,"○")+SUMIFS(作業日報!$F$485:$F$505,作業日報!$E$485:$E$505,$A43,作業日報!$H$485:$H$505,"○")</f>
        <v>0</v>
      </c>
      <c r="Q43" s="167">
        <f>SUMIFS(作業日報!$B$528:$B$548,作業日報!$A$528:$A$548,$A43,作業日報!$D$528:$D$548,"○")+SUMIFS(作業日報!$F$528:$F$548,作業日報!$E$528:$E$548,$A43,作業日報!$H$528:$H$548,"○")</f>
        <v>0</v>
      </c>
      <c r="R43" s="167">
        <f>SUMIFS(作業日報!$B$571:$B$591,作業日報!$A$571:$A$591,$A43,作業日報!$D$571:$D$591,"○")+SUMIFS(作業日報!$F$571:$F$591,作業日報!$E$571:$E$591,$A43,作業日報!$H$571:$H$591,"○")</f>
        <v>0</v>
      </c>
      <c r="S43" s="230">
        <f>SUMIFS(作業日報!$B$614:$B$634,作業日報!$A$614:$A$634,$A43,作業日報!$D$614:$D$634,"○")+SUMIFS(作業日報!$F$614:$F$634,作業日報!$E$614:$E$634,$A43,作業日報!$H$614:$H$634,"○")</f>
        <v>0</v>
      </c>
      <c r="T43" s="237">
        <f>SUMIFS(作業日報!$B$657:$B$677,作業日報!$A$657:$A$677,$A43,作業日報!$D$657:$D$677,"○")+SUMIFS(作業日報!$F$657:$F$677,作業日報!$E$657:$E$677,$A43,作業日報!$H$657:$H$677,"○")</f>
        <v>0</v>
      </c>
      <c r="U43" s="238">
        <f>SUMIFS(作業日報!$B$700:$B$720,作業日報!$A$700:$A$720,$A43,作業日報!$D$700:$D$720,"○")+SUMIFS(作業日報!$F$700:$F$720,作業日報!$E$700:$E$720,$A43,作業日報!$H$700:$H$720,"○")</f>
        <v>0</v>
      </c>
      <c r="V43" s="238">
        <f>SUMIFS(作業日報!$B$743:$B$763,作業日報!$A$743:$A$763,$A43,作業日報!$D$743:$D$763,"○")+SUMIFS(作業日報!$F$743:$F$763,作業日報!$E$743:$E$763,$A43,作業日報!$H$743:$H$763,"○")</f>
        <v>0</v>
      </c>
      <c r="W43" s="238">
        <f>SUMIFS(作業日報!$B$786:$B$806,作業日報!$A$786:$A$806,$A43,作業日報!$D$786:$D$806,"○")+SUMIFS(作業日報!$F$786:$F$806,作業日報!$E$786:$E$806,$A43,作業日報!$H$786:$H$806,"○")</f>
        <v>0</v>
      </c>
      <c r="X43" s="238">
        <f>SUMIFS(作業日報!$B$829:$B$849,作業日報!$A$829:$A$849,$A43,作業日報!$D$829:$D$849,"○")+SUMIFS(作業日報!$F$829:$F$849,作業日報!$E$829:$E$849,$A43,作業日報!$H$829:$H$849,"○")</f>
        <v>0</v>
      </c>
      <c r="Y43" s="238">
        <f>SUMIFS(作業日報!$B$872:$B$892,作業日報!$A$872:$A$892,$A43,作業日報!$D$872:$D$892,"○")+SUMIFS(作業日報!$F$872:$F$892,作業日報!$E$872:$E$892,$A43,作業日報!$H$872:$H$892,"○")</f>
        <v>0</v>
      </c>
      <c r="Z43" s="238">
        <f>SUMIFS(作業日報!$B$915:$B$935,作業日報!$A$915:$A$935,$A43,作業日報!$D$915:$D$935,"○")+SUMIFS(作業日報!$F$915:$F$935,作業日報!$E$915:$E$935,$A43,作業日報!$H$915:$H$935,"○")</f>
        <v>0</v>
      </c>
      <c r="AA43" s="230">
        <f>SUMIFS(作業日報!$B$958:$B$978,作業日報!$A$958:$A$978,$A43,作業日報!$D$958:$D$978,"○")+SUMIFS(作業日報!$F$958:$F$978,作業日報!$E$958:$E$978,$A43,作業日報!$H$958:$H$978,"○")</f>
        <v>0</v>
      </c>
    </row>
    <row r="44" spans="1:27" x14ac:dyDescent="0.15">
      <c r="A44" s="163"/>
      <c r="B44" s="169"/>
      <c r="C44" s="170"/>
      <c r="D44" s="171">
        <f>SUMIFS(作業日報!B:B,作業日報!A:A,A44,作業日報!D:D,"○")+SUMIFS(作業日報!F:F,作業日報!E:E,A44,作業日報!H:H,"○")</f>
        <v>0</v>
      </c>
      <c r="E44" s="240">
        <f>SUMIFS(作業日報!$B$12:$B$32,作業日報!$A$12:$A$32,$A44,作業日報!$D$12:$D$32,"○")+SUMIFS(作業日報!$F$12:$F$32,作業日報!$E$12:$E$32,$A44,作業日報!$H$12:$H$32,"○")</f>
        <v>0</v>
      </c>
      <c r="F44" s="167">
        <f>SUMIFS(作業日報!$B$55:$B$75,作業日報!$A$55:$A$75,$A44,作業日報!$D$55:$D$75,"○")+SUMIFS(作業日報!$F$55:$F$75,作業日報!$E$55:$E$75,$A44,作業日報!$H$55:$H$75,"○")</f>
        <v>0</v>
      </c>
      <c r="G44" s="167">
        <f>SUMIFS(作業日報!$B$98:$B$118,作業日報!$A$98:$A$118,$A44,作業日報!$D$98:$D$118,"○")+SUMIFS(作業日報!$F$98:$F$118,作業日報!$E$98:$E$118,$A44,作業日報!$H$98:$H$118,"○")</f>
        <v>0</v>
      </c>
      <c r="H44" s="167">
        <f>SUMIFS(作業日報!$B$141:$B$161,作業日報!$A$141:$A$161,$A44,作業日報!$D$141:$D$161,"○")+SUMIFS(作業日報!$F$141:$F$161,作業日報!$E$141:$E$161,$A44,作業日報!$H$141:$H$161,"○")</f>
        <v>0</v>
      </c>
      <c r="I44" s="167">
        <f>SUMIFS(作業日報!$B$184:$B$204,作業日報!$A$184:$A$204,$A44,作業日報!$D$184:$D$204,"○")+SUMIFS(作業日報!$F$184:$F$204,作業日報!$E$184:$E$204,$A44,作業日報!$H$184:$H$204,"○")</f>
        <v>0</v>
      </c>
      <c r="J44" s="167">
        <f>SUMIFS(作業日報!$B$227:$B$247,作業日報!$A$227:$A$247,$A44,作業日報!$D$227:$D$247,"○")+SUMIFS(作業日報!$F$227:$F$247,作業日報!$E$227:$E$247,$A44,作業日報!$H$227:$H$247,"○")</f>
        <v>0</v>
      </c>
      <c r="K44" s="167">
        <f>SUMIFS(作業日報!$B$270:$B$290,作業日報!$A$270:$A$290,$A44,作業日報!$D$270:$D$290,"○")+SUMIFS(作業日報!$F$270:$F$290,作業日報!$E$270:$E$290,$A44,作業日報!$H$270:$H$290,"○")</f>
        <v>0</v>
      </c>
      <c r="L44" s="167">
        <f>SUMIFS(作業日報!$B$313:$B$333,作業日報!$A$313:$A$333,$A44,作業日報!$D$313:$D$333,"○")+SUMIFS(作業日報!$F$313:$F$333,作業日報!$E$313:$E$333,$A44,作業日報!$H$313:$H$333,"○")</f>
        <v>0</v>
      </c>
      <c r="M44" s="167">
        <f>SUMIFS(作業日報!$B$356:$B$376,作業日報!$A$356:$A$376,$A44,作業日報!$D$356:$D$376,"○")+SUMIFS(作業日報!$F$356:$F$376,作業日報!$E$356:$E$376,$A44,作業日報!$H$356:$H$376,"○")</f>
        <v>0</v>
      </c>
      <c r="N44" s="167">
        <f>SUMIFS(作業日報!$B$399:$B$419,作業日報!$A$399:$A$419,$A44,作業日報!$D$399:$D$419,"○")+SUMIFS(作業日報!$F$399:$F$419,作業日報!$E$399:$E$419,$A44,作業日報!$H$399:$H$419,"○")</f>
        <v>0</v>
      </c>
      <c r="O44" s="167">
        <f>SUMIFS(作業日報!$B$442:$B$462,作業日報!$A$442:$A$462,$A44,作業日報!$D$442:$D$462,"○")+SUMIFS(作業日報!$F$442:$F$462,作業日報!$E$442:$E$462,$A44,作業日報!$H$442:$H$462,"○")</f>
        <v>0</v>
      </c>
      <c r="P44" s="167">
        <f>SUMIFS(作業日報!$B$485:$B$505,作業日報!$A$485:$A$505,$A44,作業日報!$D$485:$D$505,"○")+SUMIFS(作業日報!$F$485:$F$505,作業日報!$E$485:$E$505,$A44,作業日報!$H$485:$H$505,"○")</f>
        <v>0</v>
      </c>
      <c r="Q44" s="167">
        <f>SUMIFS(作業日報!$B$528:$B$548,作業日報!$A$528:$A$548,$A44,作業日報!$D$528:$D$548,"○")+SUMIFS(作業日報!$F$528:$F$548,作業日報!$E$528:$E$548,$A44,作業日報!$H$528:$H$548,"○")</f>
        <v>0</v>
      </c>
      <c r="R44" s="167">
        <f>SUMIFS(作業日報!$B$571:$B$591,作業日報!$A$571:$A$591,$A44,作業日報!$D$571:$D$591,"○")+SUMIFS(作業日報!$F$571:$F$591,作業日報!$E$571:$E$591,$A44,作業日報!$H$571:$H$591,"○")</f>
        <v>0</v>
      </c>
      <c r="S44" s="230">
        <f>SUMIFS(作業日報!$B$614:$B$634,作業日報!$A$614:$A$634,$A44,作業日報!$D$614:$D$634,"○")+SUMIFS(作業日報!$F$614:$F$634,作業日報!$E$614:$E$634,$A44,作業日報!$H$614:$H$634,"○")</f>
        <v>0</v>
      </c>
      <c r="T44" s="237">
        <f>SUMIFS(作業日報!$B$657:$B$677,作業日報!$A$657:$A$677,$A44,作業日報!$D$657:$D$677,"○")+SUMIFS(作業日報!$F$657:$F$677,作業日報!$E$657:$E$677,$A44,作業日報!$H$657:$H$677,"○")</f>
        <v>0</v>
      </c>
      <c r="U44" s="238">
        <f>SUMIFS(作業日報!$B$700:$B$720,作業日報!$A$700:$A$720,$A44,作業日報!$D$700:$D$720,"○")+SUMIFS(作業日報!$F$700:$F$720,作業日報!$E$700:$E$720,$A44,作業日報!$H$700:$H$720,"○")</f>
        <v>0</v>
      </c>
      <c r="V44" s="238">
        <f>SUMIFS(作業日報!$B$743:$B$763,作業日報!$A$743:$A$763,$A44,作業日報!$D$743:$D$763,"○")+SUMIFS(作業日報!$F$743:$F$763,作業日報!$E$743:$E$763,$A44,作業日報!$H$743:$H$763,"○")</f>
        <v>0</v>
      </c>
      <c r="W44" s="238">
        <f>SUMIFS(作業日報!$B$786:$B$806,作業日報!$A$786:$A$806,$A44,作業日報!$D$786:$D$806,"○")+SUMIFS(作業日報!$F$786:$F$806,作業日報!$E$786:$E$806,$A44,作業日報!$H$786:$H$806,"○")</f>
        <v>0</v>
      </c>
      <c r="X44" s="238">
        <f>SUMIFS(作業日報!$B$829:$B$849,作業日報!$A$829:$A$849,$A44,作業日報!$D$829:$D$849,"○")+SUMIFS(作業日報!$F$829:$F$849,作業日報!$E$829:$E$849,$A44,作業日報!$H$829:$H$849,"○")</f>
        <v>0</v>
      </c>
      <c r="Y44" s="238">
        <f>SUMIFS(作業日報!$B$872:$B$892,作業日報!$A$872:$A$892,$A44,作業日報!$D$872:$D$892,"○")+SUMIFS(作業日報!$F$872:$F$892,作業日報!$E$872:$E$892,$A44,作業日報!$H$872:$H$892,"○")</f>
        <v>0</v>
      </c>
      <c r="Z44" s="238">
        <f>SUMIFS(作業日報!$B$915:$B$935,作業日報!$A$915:$A$935,$A44,作業日報!$D$915:$D$935,"○")+SUMIFS(作業日報!$F$915:$F$935,作業日報!$E$915:$E$935,$A44,作業日報!$H$915:$H$935,"○")</f>
        <v>0</v>
      </c>
      <c r="AA44" s="230">
        <f>SUMIFS(作業日報!$B$958:$B$978,作業日報!$A$958:$A$978,$A44,作業日報!$D$958:$D$978,"○")+SUMIFS(作業日報!$F$958:$F$978,作業日報!$E$958:$E$978,$A44,作業日報!$H$958:$H$978,"○")</f>
        <v>0</v>
      </c>
    </row>
    <row r="45" spans="1:27" x14ac:dyDescent="0.15">
      <c r="A45" s="168"/>
      <c r="B45" s="169"/>
      <c r="C45" s="170"/>
      <c r="D45" s="171">
        <f>SUMIFS(作業日報!B:B,作業日報!A:A,A45,作業日報!D:D,"○")+SUMIFS(作業日報!F:F,作業日報!E:E,A45,作業日報!H:H,"○")</f>
        <v>0</v>
      </c>
      <c r="E45" s="240">
        <f>SUMIFS(作業日報!$B$12:$B$32,作業日報!$A$12:$A$32,$A45,作業日報!$D$12:$D$32,"○")+SUMIFS(作業日報!$F$12:$F$32,作業日報!$E$12:$E$32,$A45,作業日報!$H$12:$H$32,"○")</f>
        <v>0</v>
      </c>
      <c r="F45" s="167">
        <f>SUMIFS(作業日報!$B$55:$B$75,作業日報!$A$55:$A$75,$A45,作業日報!$D$55:$D$75,"○")+SUMIFS(作業日報!$F$55:$F$75,作業日報!$E$55:$E$75,$A45,作業日報!$H$55:$H$75,"○")</f>
        <v>0</v>
      </c>
      <c r="G45" s="167">
        <f>SUMIFS(作業日報!$B$98:$B$118,作業日報!$A$98:$A$118,$A45,作業日報!$D$98:$D$118,"○")+SUMIFS(作業日報!$F$98:$F$118,作業日報!$E$98:$E$118,$A45,作業日報!$H$98:$H$118,"○")</f>
        <v>0</v>
      </c>
      <c r="H45" s="167">
        <f>SUMIFS(作業日報!$B$141:$B$161,作業日報!$A$141:$A$161,$A45,作業日報!$D$141:$D$161,"○")+SUMIFS(作業日報!$F$141:$F$161,作業日報!$E$141:$E$161,$A45,作業日報!$H$141:$H$161,"○")</f>
        <v>0</v>
      </c>
      <c r="I45" s="167">
        <f>SUMIFS(作業日報!$B$184:$B$204,作業日報!$A$184:$A$204,$A45,作業日報!$D$184:$D$204,"○")+SUMIFS(作業日報!$F$184:$F$204,作業日報!$E$184:$E$204,$A45,作業日報!$H$184:$H$204,"○")</f>
        <v>0</v>
      </c>
      <c r="J45" s="167">
        <f>SUMIFS(作業日報!$B$227:$B$247,作業日報!$A$227:$A$247,$A45,作業日報!$D$227:$D$247,"○")+SUMIFS(作業日報!$F$227:$F$247,作業日報!$E$227:$E$247,$A45,作業日報!$H$227:$H$247,"○")</f>
        <v>0</v>
      </c>
      <c r="K45" s="167">
        <f>SUMIFS(作業日報!$B$270:$B$290,作業日報!$A$270:$A$290,$A45,作業日報!$D$270:$D$290,"○")+SUMIFS(作業日報!$F$270:$F$290,作業日報!$E$270:$E$290,$A45,作業日報!$H$270:$H$290,"○")</f>
        <v>0</v>
      </c>
      <c r="L45" s="167">
        <f>SUMIFS(作業日報!$B$313:$B$333,作業日報!$A$313:$A$333,$A45,作業日報!$D$313:$D$333,"○")+SUMIFS(作業日報!$F$313:$F$333,作業日報!$E$313:$E$333,$A45,作業日報!$H$313:$H$333,"○")</f>
        <v>0</v>
      </c>
      <c r="M45" s="167">
        <f>SUMIFS(作業日報!$B$356:$B$376,作業日報!$A$356:$A$376,$A45,作業日報!$D$356:$D$376,"○")+SUMIFS(作業日報!$F$356:$F$376,作業日報!$E$356:$E$376,$A45,作業日報!$H$356:$H$376,"○")</f>
        <v>0</v>
      </c>
      <c r="N45" s="167">
        <f>SUMIFS(作業日報!$B$399:$B$419,作業日報!$A$399:$A$419,$A45,作業日報!$D$399:$D$419,"○")+SUMIFS(作業日報!$F$399:$F$419,作業日報!$E$399:$E$419,$A45,作業日報!$H$399:$H$419,"○")</f>
        <v>0</v>
      </c>
      <c r="O45" s="167">
        <f>SUMIFS(作業日報!$B$442:$B$462,作業日報!$A$442:$A$462,$A45,作業日報!$D$442:$D$462,"○")+SUMIFS(作業日報!$F$442:$F$462,作業日報!$E$442:$E$462,$A45,作業日報!$H$442:$H$462,"○")</f>
        <v>0</v>
      </c>
      <c r="P45" s="167">
        <f>SUMIFS(作業日報!$B$485:$B$505,作業日報!$A$485:$A$505,$A45,作業日報!$D$485:$D$505,"○")+SUMIFS(作業日報!$F$485:$F$505,作業日報!$E$485:$E$505,$A45,作業日報!$H$485:$H$505,"○")</f>
        <v>0</v>
      </c>
      <c r="Q45" s="167">
        <f>SUMIFS(作業日報!$B$528:$B$548,作業日報!$A$528:$A$548,$A45,作業日報!$D$528:$D$548,"○")+SUMIFS(作業日報!$F$528:$F$548,作業日報!$E$528:$E$548,$A45,作業日報!$H$528:$H$548,"○")</f>
        <v>0</v>
      </c>
      <c r="R45" s="167">
        <f>SUMIFS(作業日報!$B$571:$B$591,作業日報!$A$571:$A$591,$A45,作業日報!$D$571:$D$591,"○")+SUMIFS(作業日報!$F$571:$F$591,作業日報!$E$571:$E$591,$A45,作業日報!$H$571:$H$591,"○")</f>
        <v>0</v>
      </c>
      <c r="S45" s="230">
        <f>SUMIFS(作業日報!$B$614:$B$634,作業日報!$A$614:$A$634,$A45,作業日報!$D$614:$D$634,"○")+SUMIFS(作業日報!$F$614:$F$634,作業日報!$E$614:$E$634,$A45,作業日報!$H$614:$H$634,"○")</f>
        <v>0</v>
      </c>
      <c r="T45" s="237">
        <f>SUMIFS(作業日報!$B$657:$B$677,作業日報!$A$657:$A$677,$A45,作業日報!$D$657:$D$677,"○")+SUMIFS(作業日報!$F$657:$F$677,作業日報!$E$657:$E$677,$A45,作業日報!$H$657:$H$677,"○")</f>
        <v>0</v>
      </c>
      <c r="U45" s="238">
        <f>SUMIFS(作業日報!$B$700:$B$720,作業日報!$A$700:$A$720,$A45,作業日報!$D$700:$D$720,"○")+SUMIFS(作業日報!$F$700:$F$720,作業日報!$E$700:$E$720,$A45,作業日報!$H$700:$H$720,"○")</f>
        <v>0</v>
      </c>
      <c r="V45" s="238">
        <f>SUMIFS(作業日報!$B$743:$B$763,作業日報!$A$743:$A$763,$A45,作業日報!$D$743:$D$763,"○")+SUMIFS(作業日報!$F$743:$F$763,作業日報!$E$743:$E$763,$A45,作業日報!$H$743:$H$763,"○")</f>
        <v>0</v>
      </c>
      <c r="W45" s="238">
        <f>SUMIFS(作業日報!$B$786:$B$806,作業日報!$A$786:$A$806,$A45,作業日報!$D$786:$D$806,"○")+SUMIFS(作業日報!$F$786:$F$806,作業日報!$E$786:$E$806,$A45,作業日報!$H$786:$H$806,"○")</f>
        <v>0</v>
      </c>
      <c r="X45" s="238">
        <f>SUMIFS(作業日報!$B$829:$B$849,作業日報!$A$829:$A$849,$A45,作業日報!$D$829:$D$849,"○")+SUMIFS(作業日報!$F$829:$F$849,作業日報!$E$829:$E$849,$A45,作業日報!$H$829:$H$849,"○")</f>
        <v>0</v>
      </c>
      <c r="Y45" s="238">
        <f>SUMIFS(作業日報!$B$872:$B$892,作業日報!$A$872:$A$892,$A45,作業日報!$D$872:$D$892,"○")+SUMIFS(作業日報!$F$872:$F$892,作業日報!$E$872:$E$892,$A45,作業日報!$H$872:$H$892,"○")</f>
        <v>0</v>
      </c>
      <c r="Z45" s="238">
        <f>SUMIFS(作業日報!$B$915:$B$935,作業日報!$A$915:$A$935,$A45,作業日報!$D$915:$D$935,"○")+SUMIFS(作業日報!$F$915:$F$935,作業日報!$E$915:$E$935,$A45,作業日報!$H$915:$H$935,"○")</f>
        <v>0</v>
      </c>
      <c r="AA45" s="230">
        <f>SUMIFS(作業日報!$B$958:$B$978,作業日報!$A$958:$A$978,$A45,作業日報!$D$958:$D$978,"○")+SUMIFS(作業日報!$F$958:$F$978,作業日報!$E$958:$E$978,$A45,作業日報!$H$958:$H$978,"○")</f>
        <v>0</v>
      </c>
    </row>
    <row r="46" spans="1:27" x14ac:dyDescent="0.15">
      <c r="A46" s="168"/>
      <c r="B46" s="169"/>
      <c r="C46" s="170"/>
      <c r="D46" s="171">
        <f>SUMIFS(作業日報!B:B,作業日報!A:A,A46,作業日報!D:D,"○")+SUMIFS(作業日報!F:F,作業日報!E:E,A46,作業日報!H:H,"○")</f>
        <v>0</v>
      </c>
      <c r="E46" s="240">
        <f>SUMIFS(作業日報!$B$12:$B$32,作業日報!$A$12:$A$32,$A46,作業日報!$D$12:$D$32,"○")+SUMIFS(作業日報!$F$12:$F$32,作業日報!$E$12:$E$32,$A46,作業日報!$H$12:$H$32,"○")</f>
        <v>0</v>
      </c>
      <c r="F46" s="167">
        <f>SUMIFS(作業日報!$B$55:$B$75,作業日報!$A$55:$A$75,$A46,作業日報!$D$55:$D$75,"○")+SUMIFS(作業日報!$F$55:$F$75,作業日報!$E$55:$E$75,$A46,作業日報!$H$55:$H$75,"○")</f>
        <v>0</v>
      </c>
      <c r="G46" s="167">
        <f>SUMIFS(作業日報!$B$98:$B$118,作業日報!$A$98:$A$118,$A46,作業日報!$D$98:$D$118,"○")+SUMIFS(作業日報!$F$98:$F$118,作業日報!$E$98:$E$118,$A46,作業日報!$H$98:$H$118,"○")</f>
        <v>0</v>
      </c>
      <c r="H46" s="167">
        <f>SUMIFS(作業日報!$B$141:$B$161,作業日報!$A$141:$A$161,$A46,作業日報!$D$141:$D$161,"○")+SUMIFS(作業日報!$F$141:$F$161,作業日報!$E$141:$E$161,$A46,作業日報!$H$141:$H$161,"○")</f>
        <v>0</v>
      </c>
      <c r="I46" s="167">
        <f>SUMIFS(作業日報!$B$184:$B$204,作業日報!$A$184:$A$204,$A46,作業日報!$D$184:$D$204,"○")+SUMIFS(作業日報!$F$184:$F$204,作業日報!$E$184:$E$204,$A46,作業日報!$H$184:$H$204,"○")</f>
        <v>0</v>
      </c>
      <c r="J46" s="167">
        <f>SUMIFS(作業日報!$B$227:$B$247,作業日報!$A$227:$A$247,$A46,作業日報!$D$227:$D$247,"○")+SUMIFS(作業日報!$F$227:$F$247,作業日報!$E$227:$E$247,$A46,作業日報!$H$227:$H$247,"○")</f>
        <v>0</v>
      </c>
      <c r="K46" s="167">
        <f>SUMIFS(作業日報!$B$270:$B$290,作業日報!$A$270:$A$290,$A46,作業日報!$D$270:$D$290,"○")+SUMIFS(作業日報!$F$270:$F$290,作業日報!$E$270:$E$290,$A46,作業日報!$H$270:$H$290,"○")</f>
        <v>0</v>
      </c>
      <c r="L46" s="167">
        <f>SUMIFS(作業日報!$B$313:$B$333,作業日報!$A$313:$A$333,$A46,作業日報!$D$313:$D$333,"○")+SUMIFS(作業日報!$F$313:$F$333,作業日報!$E$313:$E$333,$A46,作業日報!$H$313:$H$333,"○")</f>
        <v>0</v>
      </c>
      <c r="M46" s="167">
        <f>SUMIFS(作業日報!$B$356:$B$376,作業日報!$A$356:$A$376,$A46,作業日報!$D$356:$D$376,"○")+SUMIFS(作業日報!$F$356:$F$376,作業日報!$E$356:$E$376,$A46,作業日報!$H$356:$H$376,"○")</f>
        <v>0</v>
      </c>
      <c r="N46" s="167">
        <f>SUMIFS(作業日報!$B$399:$B$419,作業日報!$A$399:$A$419,$A46,作業日報!$D$399:$D$419,"○")+SUMIFS(作業日報!$F$399:$F$419,作業日報!$E$399:$E$419,$A46,作業日報!$H$399:$H$419,"○")</f>
        <v>0</v>
      </c>
      <c r="O46" s="167">
        <f>SUMIFS(作業日報!$B$442:$B$462,作業日報!$A$442:$A$462,$A46,作業日報!$D$442:$D$462,"○")+SUMIFS(作業日報!$F$442:$F$462,作業日報!$E$442:$E$462,$A46,作業日報!$H$442:$H$462,"○")</f>
        <v>0</v>
      </c>
      <c r="P46" s="167">
        <f>SUMIFS(作業日報!$B$485:$B$505,作業日報!$A$485:$A$505,$A46,作業日報!$D$485:$D$505,"○")+SUMIFS(作業日報!$F$485:$F$505,作業日報!$E$485:$E$505,$A46,作業日報!$H$485:$H$505,"○")</f>
        <v>0</v>
      </c>
      <c r="Q46" s="167">
        <f>SUMIFS(作業日報!$B$528:$B$548,作業日報!$A$528:$A$548,$A46,作業日報!$D$528:$D$548,"○")+SUMIFS(作業日報!$F$528:$F$548,作業日報!$E$528:$E$548,$A46,作業日報!$H$528:$H$548,"○")</f>
        <v>0</v>
      </c>
      <c r="R46" s="167">
        <f>SUMIFS(作業日報!$B$571:$B$591,作業日報!$A$571:$A$591,$A46,作業日報!$D$571:$D$591,"○")+SUMIFS(作業日報!$F$571:$F$591,作業日報!$E$571:$E$591,$A46,作業日報!$H$571:$H$591,"○")</f>
        <v>0</v>
      </c>
      <c r="S46" s="230">
        <f>SUMIFS(作業日報!$B$614:$B$634,作業日報!$A$614:$A$634,$A46,作業日報!$D$614:$D$634,"○")+SUMIFS(作業日報!$F$614:$F$634,作業日報!$E$614:$E$634,$A46,作業日報!$H$614:$H$634,"○")</f>
        <v>0</v>
      </c>
      <c r="T46" s="237">
        <f>SUMIFS(作業日報!$B$657:$B$677,作業日報!$A$657:$A$677,$A46,作業日報!$D$657:$D$677,"○")+SUMIFS(作業日報!$F$657:$F$677,作業日報!$E$657:$E$677,$A46,作業日報!$H$657:$H$677,"○")</f>
        <v>0</v>
      </c>
      <c r="U46" s="238">
        <f>SUMIFS(作業日報!$B$700:$B$720,作業日報!$A$700:$A$720,$A46,作業日報!$D$700:$D$720,"○")+SUMIFS(作業日報!$F$700:$F$720,作業日報!$E$700:$E$720,$A46,作業日報!$H$700:$H$720,"○")</f>
        <v>0</v>
      </c>
      <c r="V46" s="238">
        <f>SUMIFS(作業日報!$B$743:$B$763,作業日報!$A$743:$A$763,$A46,作業日報!$D$743:$D$763,"○")+SUMIFS(作業日報!$F$743:$F$763,作業日報!$E$743:$E$763,$A46,作業日報!$H$743:$H$763,"○")</f>
        <v>0</v>
      </c>
      <c r="W46" s="238">
        <f>SUMIFS(作業日報!$B$786:$B$806,作業日報!$A$786:$A$806,$A46,作業日報!$D$786:$D$806,"○")+SUMIFS(作業日報!$F$786:$F$806,作業日報!$E$786:$E$806,$A46,作業日報!$H$786:$H$806,"○")</f>
        <v>0</v>
      </c>
      <c r="X46" s="238">
        <f>SUMIFS(作業日報!$B$829:$B$849,作業日報!$A$829:$A$849,$A46,作業日報!$D$829:$D$849,"○")+SUMIFS(作業日報!$F$829:$F$849,作業日報!$E$829:$E$849,$A46,作業日報!$H$829:$H$849,"○")</f>
        <v>0</v>
      </c>
      <c r="Y46" s="238">
        <f>SUMIFS(作業日報!$B$872:$B$892,作業日報!$A$872:$A$892,$A46,作業日報!$D$872:$D$892,"○")+SUMIFS(作業日報!$F$872:$F$892,作業日報!$E$872:$E$892,$A46,作業日報!$H$872:$H$892,"○")</f>
        <v>0</v>
      </c>
      <c r="Z46" s="238">
        <f>SUMIFS(作業日報!$B$915:$B$935,作業日報!$A$915:$A$935,$A46,作業日報!$D$915:$D$935,"○")+SUMIFS(作業日報!$F$915:$F$935,作業日報!$E$915:$E$935,$A46,作業日報!$H$915:$H$935,"○")</f>
        <v>0</v>
      </c>
      <c r="AA46" s="230">
        <f>SUMIFS(作業日報!$B$958:$B$978,作業日報!$A$958:$A$978,$A46,作業日報!$D$958:$D$978,"○")+SUMIFS(作業日報!$F$958:$F$978,作業日報!$E$958:$E$978,$A46,作業日報!$H$958:$H$978,"○")</f>
        <v>0</v>
      </c>
    </row>
    <row r="47" spans="1:27" x14ac:dyDescent="0.15">
      <c r="A47" s="168"/>
      <c r="B47" s="169"/>
      <c r="C47" s="170"/>
      <c r="D47" s="171">
        <f>SUMIFS(作業日報!B:B,作業日報!A:A,A47,作業日報!D:D,"○")+SUMIFS(作業日報!F:F,作業日報!E:E,A47,作業日報!H:H,"○")</f>
        <v>0</v>
      </c>
      <c r="E47" s="240">
        <f>SUMIFS(作業日報!$B$12:$B$32,作業日報!$A$12:$A$32,$A47,作業日報!$D$12:$D$32,"○")+SUMIFS(作業日報!$F$12:$F$32,作業日報!$E$12:$E$32,$A47,作業日報!$H$12:$H$32,"○")</f>
        <v>0</v>
      </c>
      <c r="F47" s="167">
        <f>SUMIFS(作業日報!$B$55:$B$75,作業日報!$A$55:$A$75,$A47,作業日報!$D$55:$D$75,"○")+SUMIFS(作業日報!$F$55:$F$75,作業日報!$E$55:$E$75,$A47,作業日報!$H$55:$H$75,"○")</f>
        <v>0</v>
      </c>
      <c r="G47" s="167">
        <f>SUMIFS(作業日報!$B$98:$B$118,作業日報!$A$98:$A$118,$A47,作業日報!$D$98:$D$118,"○")+SUMIFS(作業日報!$F$98:$F$118,作業日報!$E$98:$E$118,$A47,作業日報!$H$98:$H$118,"○")</f>
        <v>0</v>
      </c>
      <c r="H47" s="167">
        <f>SUMIFS(作業日報!$B$141:$B$161,作業日報!$A$141:$A$161,$A47,作業日報!$D$141:$D$161,"○")+SUMIFS(作業日報!$F$141:$F$161,作業日報!$E$141:$E$161,$A47,作業日報!$H$141:$H$161,"○")</f>
        <v>0</v>
      </c>
      <c r="I47" s="167">
        <f>SUMIFS(作業日報!$B$184:$B$204,作業日報!$A$184:$A$204,$A47,作業日報!$D$184:$D$204,"○")+SUMIFS(作業日報!$F$184:$F$204,作業日報!$E$184:$E$204,$A47,作業日報!$H$184:$H$204,"○")</f>
        <v>0</v>
      </c>
      <c r="J47" s="167">
        <f>SUMIFS(作業日報!$B$227:$B$247,作業日報!$A$227:$A$247,$A47,作業日報!$D$227:$D$247,"○")+SUMIFS(作業日報!$F$227:$F$247,作業日報!$E$227:$E$247,$A47,作業日報!$H$227:$H$247,"○")</f>
        <v>0</v>
      </c>
      <c r="K47" s="167">
        <f>SUMIFS(作業日報!$B$270:$B$290,作業日報!$A$270:$A$290,$A47,作業日報!$D$270:$D$290,"○")+SUMIFS(作業日報!$F$270:$F$290,作業日報!$E$270:$E$290,$A47,作業日報!$H$270:$H$290,"○")</f>
        <v>0</v>
      </c>
      <c r="L47" s="167">
        <f>SUMIFS(作業日報!$B$313:$B$333,作業日報!$A$313:$A$333,$A47,作業日報!$D$313:$D$333,"○")+SUMIFS(作業日報!$F$313:$F$333,作業日報!$E$313:$E$333,$A47,作業日報!$H$313:$H$333,"○")</f>
        <v>0</v>
      </c>
      <c r="M47" s="167">
        <f>SUMIFS(作業日報!$B$356:$B$376,作業日報!$A$356:$A$376,$A47,作業日報!$D$356:$D$376,"○")+SUMIFS(作業日報!$F$356:$F$376,作業日報!$E$356:$E$376,$A47,作業日報!$H$356:$H$376,"○")</f>
        <v>0</v>
      </c>
      <c r="N47" s="167">
        <f>SUMIFS(作業日報!$B$399:$B$419,作業日報!$A$399:$A$419,$A47,作業日報!$D$399:$D$419,"○")+SUMIFS(作業日報!$F$399:$F$419,作業日報!$E$399:$E$419,$A47,作業日報!$H$399:$H$419,"○")</f>
        <v>0</v>
      </c>
      <c r="O47" s="167">
        <f>SUMIFS(作業日報!$B$442:$B$462,作業日報!$A$442:$A$462,$A47,作業日報!$D$442:$D$462,"○")+SUMIFS(作業日報!$F$442:$F$462,作業日報!$E$442:$E$462,$A47,作業日報!$H$442:$H$462,"○")</f>
        <v>0</v>
      </c>
      <c r="P47" s="167">
        <f>SUMIFS(作業日報!$B$485:$B$505,作業日報!$A$485:$A$505,$A47,作業日報!$D$485:$D$505,"○")+SUMIFS(作業日報!$F$485:$F$505,作業日報!$E$485:$E$505,$A47,作業日報!$H$485:$H$505,"○")</f>
        <v>0</v>
      </c>
      <c r="Q47" s="167">
        <f>SUMIFS(作業日報!$B$528:$B$548,作業日報!$A$528:$A$548,$A47,作業日報!$D$528:$D$548,"○")+SUMIFS(作業日報!$F$528:$F$548,作業日報!$E$528:$E$548,$A47,作業日報!$H$528:$H$548,"○")</f>
        <v>0</v>
      </c>
      <c r="R47" s="167">
        <f>SUMIFS(作業日報!$B$571:$B$591,作業日報!$A$571:$A$591,$A47,作業日報!$D$571:$D$591,"○")+SUMIFS(作業日報!$F$571:$F$591,作業日報!$E$571:$E$591,$A47,作業日報!$H$571:$H$591,"○")</f>
        <v>0</v>
      </c>
      <c r="S47" s="230">
        <f>SUMIFS(作業日報!$B$614:$B$634,作業日報!$A$614:$A$634,$A47,作業日報!$D$614:$D$634,"○")+SUMIFS(作業日報!$F$614:$F$634,作業日報!$E$614:$E$634,$A47,作業日報!$H$614:$H$634,"○")</f>
        <v>0</v>
      </c>
      <c r="T47" s="237">
        <f>SUMIFS(作業日報!$B$657:$B$677,作業日報!$A$657:$A$677,$A47,作業日報!$D$657:$D$677,"○")+SUMIFS(作業日報!$F$657:$F$677,作業日報!$E$657:$E$677,$A47,作業日報!$H$657:$H$677,"○")</f>
        <v>0</v>
      </c>
      <c r="U47" s="238">
        <f>SUMIFS(作業日報!$B$700:$B$720,作業日報!$A$700:$A$720,$A47,作業日報!$D$700:$D$720,"○")+SUMIFS(作業日報!$F$700:$F$720,作業日報!$E$700:$E$720,$A47,作業日報!$H$700:$H$720,"○")</f>
        <v>0</v>
      </c>
      <c r="V47" s="238">
        <f>SUMIFS(作業日報!$B$743:$B$763,作業日報!$A$743:$A$763,$A47,作業日報!$D$743:$D$763,"○")+SUMIFS(作業日報!$F$743:$F$763,作業日報!$E$743:$E$763,$A47,作業日報!$H$743:$H$763,"○")</f>
        <v>0</v>
      </c>
      <c r="W47" s="238">
        <f>SUMIFS(作業日報!$B$786:$B$806,作業日報!$A$786:$A$806,$A47,作業日報!$D$786:$D$806,"○")+SUMIFS(作業日報!$F$786:$F$806,作業日報!$E$786:$E$806,$A47,作業日報!$H$786:$H$806,"○")</f>
        <v>0</v>
      </c>
      <c r="X47" s="238">
        <f>SUMIFS(作業日報!$B$829:$B$849,作業日報!$A$829:$A$849,$A47,作業日報!$D$829:$D$849,"○")+SUMIFS(作業日報!$F$829:$F$849,作業日報!$E$829:$E$849,$A47,作業日報!$H$829:$H$849,"○")</f>
        <v>0</v>
      </c>
      <c r="Y47" s="238">
        <f>SUMIFS(作業日報!$B$872:$B$892,作業日報!$A$872:$A$892,$A47,作業日報!$D$872:$D$892,"○")+SUMIFS(作業日報!$F$872:$F$892,作業日報!$E$872:$E$892,$A47,作業日報!$H$872:$H$892,"○")</f>
        <v>0</v>
      </c>
      <c r="Z47" s="238">
        <f>SUMIFS(作業日報!$B$915:$B$935,作業日報!$A$915:$A$935,$A47,作業日報!$D$915:$D$935,"○")+SUMIFS(作業日報!$F$915:$F$935,作業日報!$E$915:$E$935,$A47,作業日報!$H$915:$H$935,"○")</f>
        <v>0</v>
      </c>
      <c r="AA47" s="230">
        <f>SUMIFS(作業日報!$B$958:$B$978,作業日報!$A$958:$A$978,$A47,作業日報!$D$958:$D$978,"○")+SUMIFS(作業日報!$F$958:$F$978,作業日報!$E$958:$E$978,$A47,作業日報!$H$958:$H$978,"○")</f>
        <v>0</v>
      </c>
    </row>
    <row r="48" spans="1:27" x14ac:dyDescent="0.15">
      <c r="A48" s="168"/>
      <c r="B48" s="169"/>
      <c r="C48" s="170"/>
      <c r="D48" s="171">
        <f>SUMIFS(作業日報!B:B,作業日報!A:A,A48,作業日報!D:D,"○")+SUMIFS(作業日報!F:F,作業日報!E:E,A48,作業日報!H:H,"○")</f>
        <v>0</v>
      </c>
      <c r="E48" s="240">
        <f>SUMIFS(作業日報!$B$12:$B$32,作業日報!$A$12:$A$32,$A48,作業日報!$D$12:$D$32,"○")+SUMIFS(作業日報!$F$12:$F$32,作業日報!$E$12:$E$32,$A48,作業日報!$H$12:$H$32,"○")</f>
        <v>0</v>
      </c>
      <c r="F48" s="167">
        <f>SUMIFS(作業日報!$B$55:$B$75,作業日報!$A$55:$A$75,$A48,作業日報!$D$55:$D$75,"○")+SUMIFS(作業日報!$F$55:$F$75,作業日報!$E$55:$E$75,$A48,作業日報!$H$55:$H$75,"○")</f>
        <v>0</v>
      </c>
      <c r="G48" s="167">
        <f>SUMIFS(作業日報!$B$98:$B$118,作業日報!$A$98:$A$118,$A48,作業日報!$D$98:$D$118,"○")+SUMIFS(作業日報!$F$98:$F$118,作業日報!$E$98:$E$118,$A48,作業日報!$H$98:$H$118,"○")</f>
        <v>0</v>
      </c>
      <c r="H48" s="167">
        <f>SUMIFS(作業日報!$B$141:$B$161,作業日報!$A$141:$A$161,$A48,作業日報!$D$141:$D$161,"○")+SUMIFS(作業日報!$F$141:$F$161,作業日報!$E$141:$E$161,$A48,作業日報!$H$141:$H$161,"○")</f>
        <v>0</v>
      </c>
      <c r="I48" s="167">
        <f>SUMIFS(作業日報!$B$184:$B$204,作業日報!$A$184:$A$204,$A48,作業日報!$D$184:$D$204,"○")+SUMIFS(作業日報!$F$184:$F$204,作業日報!$E$184:$E$204,$A48,作業日報!$H$184:$H$204,"○")</f>
        <v>0</v>
      </c>
      <c r="J48" s="167">
        <f>SUMIFS(作業日報!$B$227:$B$247,作業日報!$A$227:$A$247,$A48,作業日報!$D$227:$D$247,"○")+SUMIFS(作業日報!$F$227:$F$247,作業日報!$E$227:$E$247,$A48,作業日報!$H$227:$H$247,"○")</f>
        <v>0</v>
      </c>
      <c r="K48" s="167">
        <f>SUMIFS(作業日報!$B$270:$B$290,作業日報!$A$270:$A$290,$A48,作業日報!$D$270:$D$290,"○")+SUMIFS(作業日報!$F$270:$F$290,作業日報!$E$270:$E$290,$A48,作業日報!$H$270:$H$290,"○")</f>
        <v>0</v>
      </c>
      <c r="L48" s="167">
        <f>SUMIFS(作業日報!$B$313:$B$333,作業日報!$A$313:$A$333,$A48,作業日報!$D$313:$D$333,"○")+SUMIFS(作業日報!$F$313:$F$333,作業日報!$E$313:$E$333,$A48,作業日報!$H$313:$H$333,"○")</f>
        <v>0</v>
      </c>
      <c r="M48" s="167">
        <f>SUMIFS(作業日報!$B$356:$B$376,作業日報!$A$356:$A$376,$A48,作業日報!$D$356:$D$376,"○")+SUMIFS(作業日報!$F$356:$F$376,作業日報!$E$356:$E$376,$A48,作業日報!$H$356:$H$376,"○")</f>
        <v>0</v>
      </c>
      <c r="N48" s="167">
        <f>SUMIFS(作業日報!$B$399:$B$419,作業日報!$A$399:$A$419,$A48,作業日報!$D$399:$D$419,"○")+SUMIFS(作業日報!$F$399:$F$419,作業日報!$E$399:$E$419,$A48,作業日報!$H$399:$H$419,"○")</f>
        <v>0</v>
      </c>
      <c r="O48" s="167">
        <f>SUMIFS(作業日報!$B$442:$B$462,作業日報!$A$442:$A$462,$A48,作業日報!$D$442:$D$462,"○")+SUMIFS(作業日報!$F$442:$F$462,作業日報!$E$442:$E$462,$A48,作業日報!$H$442:$H$462,"○")</f>
        <v>0</v>
      </c>
      <c r="P48" s="167">
        <f>SUMIFS(作業日報!$B$485:$B$505,作業日報!$A$485:$A$505,$A48,作業日報!$D$485:$D$505,"○")+SUMIFS(作業日報!$F$485:$F$505,作業日報!$E$485:$E$505,$A48,作業日報!$H$485:$H$505,"○")</f>
        <v>0</v>
      </c>
      <c r="Q48" s="167">
        <f>SUMIFS(作業日報!$B$528:$B$548,作業日報!$A$528:$A$548,$A48,作業日報!$D$528:$D$548,"○")+SUMIFS(作業日報!$F$528:$F$548,作業日報!$E$528:$E$548,$A48,作業日報!$H$528:$H$548,"○")</f>
        <v>0</v>
      </c>
      <c r="R48" s="167">
        <f>SUMIFS(作業日報!$B$571:$B$591,作業日報!$A$571:$A$591,$A48,作業日報!$D$571:$D$591,"○")+SUMIFS(作業日報!$F$571:$F$591,作業日報!$E$571:$E$591,$A48,作業日報!$H$571:$H$591,"○")</f>
        <v>0</v>
      </c>
      <c r="S48" s="230">
        <f>SUMIFS(作業日報!$B$614:$B$634,作業日報!$A$614:$A$634,$A48,作業日報!$D$614:$D$634,"○")+SUMIFS(作業日報!$F$614:$F$634,作業日報!$E$614:$E$634,$A48,作業日報!$H$614:$H$634,"○")</f>
        <v>0</v>
      </c>
      <c r="T48" s="237">
        <f>SUMIFS(作業日報!$B$657:$B$677,作業日報!$A$657:$A$677,$A48,作業日報!$D$657:$D$677,"○")+SUMIFS(作業日報!$F$657:$F$677,作業日報!$E$657:$E$677,$A48,作業日報!$H$657:$H$677,"○")</f>
        <v>0</v>
      </c>
      <c r="U48" s="238">
        <f>SUMIFS(作業日報!$B$700:$B$720,作業日報!$A$700:$A$720,$A48,作業日報!$D$700:$D$720,"○")+SUMIFS(作業日報!$F$700:$F$720,作業日報!$E$700:$E$720,$A48,作業日報!$H$700:$H$720,"○")</f>
        <v>0</v>
      </c>
      <c r="V48" s="238">
        <f>SUMIFS(作業日報!$B$743:$B$763,作業日報!$A$743:$A$763,$A48,作業日報!$D$743:$D$763,"○")+SUMIFS(作業日報!$F$743:$F$763,作業日報!$E$743:$E$763,$A48,作業日報!$H$743:$H$763,"○")</f>
        <v>0</v>
      </c>
      <c r="W48" s="238">
        <f>SUMIFS(作業日報!$B$786:$B$806,作業日報!$A$786:$A$806,$A48,作業日報!$D$786:$D$806,"○")+SUMIFS(作業日報!$F$786:$F$806,作業日報!$E$786:$E$806,$A48,作業日報!$H$786:$H$806,"○")</f>
        <v>0</v>
      </c>
      <c r="X48" s="238">
        <f>SUMIFS(作業日報!$B$829:$B$849,作業日報!$A$829:$A$849,$A48,作業日報!$D$829:$D$849,"○")+SUMIFS(作業日報!$F$829:$F$849,作業日報!$E$829:$E$849,$A48,作業日報!$H$829:$H$849,"○")</f>
        <v>0</v>
      </c>
      <c r="Y48" s="238">
        <f>SUMIFS(作業日報!$B$872:$B$892,作業日報!$A$872:$A$892,$A48,作業日報!$D$872:$D$892,"○")+SUMIFS(作業日報!$F$872:$F$892,作業日報!$E$872:$E$892,$A48,作業日報!$H$872:$H$892,"○")</f>
        <v>0</v>
      </c>
      <c r="Z48" s="238">
        <f>SUMIFS(作業日報!$B$915:$B$935,作業日報!$A$915:$A$935,$A48,作業日報!$D$915:$D$935,"○")+SUMIFS(作業日報!$F$915:$F$935,作業日報!$E$915:$E$935,$A48,作業日報!$H$915:$H$935,"○")</f>
        <v>0</v>
      </c>
      <c r="AA48" s="230">
        <f>SUMIFS(作業日報!$B$958:$B$978,作業日報!$A$958:$A$978,$A48,作業日報!$D$958:$D$978,"○")+SUMIFS(作業日報!$F$958:$F$978,作業日報!$E$958:$E$978,$A48,作業日報!$H$958:$H$978,"○")</f>
        <v>0</v>
      </c>
    </row>
    <row r="49" spans="1:27" x14ac:dyDescent="0.15">
      <c r="A49" s="168"/>
      <c r="B49" s="169"/>
      <c r="C49" s="170"/>
      <c r="D49" s="171">
        <f>SUMIFS(作業日報!B:B,作業日報!A:A,A49,作業日報!D:D,"○")+SUMIFS(作業日報!F:F,作業日報!E:E,A49,作業日報!H:H,"○")</f>
        <v>0</v>
      </c>
      <c r="E49" s="240">
        <f>SUMIFS(作業日報!$B$12:$B$32,作業日報!$A$12:$A$32,$A49,作業日報!$D$12:$D$32,"○")+SUMIFS(作業日報!$F$12:$F$32,作業日報!$E$12:$E$32,$A49,作業日報!$H$12:$H$32,"○")</f>
        <v>0</v>
      </c>
      <c r="F49" s="167">
        <f>SUMIFS(作業日報!$B$55:$B$75,作業日報!$A$55:$A$75,$A49,作業日報!$D$55:$D$75,"○")+SUMIFS(作業日報!$F$55:$F$75,作業日報!$E$55:$E$75,$A49,作業日報!$H$55:$H$75,"○")</f>
        <v>0</v>
      </c>
      <c r="G49" s="167">
        <f>SUMIFS(作業日報!$B$98:$B$118,作業日報!$A$98:$A$118,$A49,作業日報!$D$98:$D$118,"○")+SUMIFS(作業日報!$F$98:$F$118,作業日報!$E$98:$E$118,$A49,作業日報!$H$98:$H$118,"○")</f>
        <v>0</v>
      </c>
      <c r="H49" s="167">
        <f>SUMIFS(作業日報!$B$141:$B$161,作業日報!$A$141:$A$161,$A49,作業日報!$D$141:$D$161,"○")+SUMIFS(作業日報!$F$141:$F$161,作業日報!$E$141:$E$161,$A49,作業日報!$H$141:$H$161,"○")</f>
        <v>0</v>
      </c>
      <c r="I49" s="167">
        <f>SUMIFS(作業日報!$B$184:$B$204,作業日報!$A$184:$A$204,$A49,作業日報!$D$184:$D$204,"○")+SUMIFS(作業日報!$F$184:$F$204,作業日報!$E$184:$E$204,$A49,作業日報!$H$184:$H$204,"○")</f>
        <v>0</v>
      </c>
      <c r="J49" s="167">
        <f>SUMIFS(作業日報!$B$227:$B$247,作業日報!$A$227:$A$247,$A49,作業日報!$D$227:$D$247,"○")+SUMIFS(作業日報!$F$227:$F$247,作業日報!$E$227:$E$247,$A49,作業日報!$H$227:$H$247,"○")</f>
        <v>0</v>
      </c>
      <c r="K49" s="167">
        <f>SUMIFS(作業日報!$B$270:$B$290,作業日報!$A$270:$A$290,$A49,作業日報!$D$270:$D$290,"○")+SUMIFS(作業日報!$F$270:$F$290,作業日報!$E$270:$E$290,$A49,作業日報!$H$270:$H$290,"○")</f>
        <v>0</v>
      </c>
      <c r="L49" s="167">
        <f>SUMIFS(作業日報!$B$313:$B$333,作業日報!$A$313:$A$333,$A49,作業日報!$D$313:$D$333,"○")+SUMIFS(作業日報!$F$313:$F$333,作業日報!$E$313:$E$333,$A49,作業日報!$H$313:$H$333,"○")</f>
        <v>0</v>
      </c>
      <c r="M49" s="167">
        <f>SUMIFS(作業日報!$B$356:$B$376,作業日報!$A$356:$A$376,$A49,作業日報!$D$356:$D$376,"○")+SUMIFS(作業日報!$F$356:$F$376,作業日報!$E$356:$E$376,$A49,作業日報!$H$356:$H$376,"○")</f>
        <v>0</v>
      </c>
      <c r="N49" s="167">
        <f>SUMIFS(作業日報!$B$399:$B$419,作業日報!$A$399:$A$419,$A49,作業日報!$D$399:$D$419,"○")+SUMIFS(作業日報!$F$399:$F$419,作業日報!$E$399:$E$419,$A49,作業日報!$H$399:$H$419,"○")</f>
        <v>0</v>
      </c>
      <c r="O49" s="167">
        <f>SUMIFS(作業日報!$B$442:$B$462,作業日報!$A$442:$A$462,$A49,作業日報!$D$442:$D$462,"○")+SUMIFS(作業日報!$F$442:$F$462,作業日報!$E$442:$E$462,$A49,作業日報!$H$442:$H$462,"○")</f>
        <v>0</v>
      </c>
      <c r="P49" s="167">
        <f>SUMIFS(作業日報!$B$485:$B$505,作業日報!$A$485:$A$505,$A49,作業日報!$D$485:$D$505,"○")+SUMIFS(作業日報!$F$485:$F$505,作業日報!$E$485:$E$505,$A49,作業日報!$H$485:$H$505,"○")</f>
        <v>0</v>
      </c>
      <c r="Q49" s="167">
        <f>SUMIFS(作業日報!$B$528:$B$548,作業日報!$A$528:$A$548,$A49,作業日報!$D$528:$D$548,"○")+SUMIFS(作業日報!$F$528:$F$548,作業日報!$E$528:$E$548,$A49,作業日報!$H$528:$H$548,"○")</f>
        <v>0</v>
      </c>
      <c r="R49" s="167">
        <f>SUMIFS(作業日報!$B$571:$B$591,作業日報!$A$571:$A$591,$A49,作業日報!$D$571:$D$591,"○")+SUMIFS(作業日報!$F$571:$F$591,作業日報!$E$571:$E$591,$A49,作業日報!$H$571:$H$591,"○")</f>
        <v>0</v>
      </c>
      <c r="S49" s="230">
        <f>SUMIFS(作業日報!$B$614:$B$634,作業日報!$A$614:$A$634,$A49,作業日報!$D$614:$D$634,"○")+SUMIFS(作業日報!$F$614:$F$634,作業日報!$E$614:$E$634,$A49,作業日報!$H$614:$H$634,"○")</f>
        <v>0</v>
      </c>
      <c r="T49" s="237">
        <f>SUMIFS(作業日報!$B$657:$B$677,作業日報!$A$657:$A$677,$A49,作業日報!$D$657:$D$677,"○")+SUMIFS(作業日報!$F$657:$F$677,作業日報!$E$657:$E$677,$A49,作業日報!$H$657:$H$677,"○")</f>
        <v>0</v>
      </c>
      <c r="U49" s="238">
        <f>SUMIFS(作業日報!$B$700:$B$720,作業日報!$A$700:$A$720,$A49,作業日報!$D$700:$D$720,"○")+SUMIFS(作業日報!$F$700:$F$720,作業日報!$E$700:$E$720,$A49,作業日報!$H$700:$H$720,"○")</f>
        <v>0</v>
      </c>
      <c r="V49" s="238">
        <f>SUMIFS(作業日報!$B$743:$B$763,作業日報!$A$743:$A$763,$A49,作業日報!$D$743:$D$763,"○")+SUMIFS(作業日報!$F$743:$F$763,作業日報!$E$743:$E$763,$A49,作業日報!$H$743:$H$763,"○")</f>
        <v>0</v>
      </c>
      <c r="W49" s="238">
        <f>SUMIFS(作業日報!$B$786:$B$806,作業日報!$A$786:$A$806,$A49,作業日報!$D$786:$D$806,"○")+SUMIFS(作業日報!$F$786:$F$806,作業日報!$E$786:$E$806,$A49,作業日報!$H$786:$H$806,"○")</f>
        <v>0</v>
      </c>
      <c r="X49" s="238">
        <f>SUMIFS(作業日報!$B$829:$B$849,作業日報!$A$829:$A$849,$A49,作業日報!$D$829:$D$849,"○")+SUMIFS(作業日報!$F$829:$F$849,作業日報!$E$829:$E$849,$A49,作業日報!$H$829:$H$849,"○")</f>
        <v>0</v>
      </c>
      <c r="Y49" s="238">
        <f>SUMIFS(作業日報!$B$872:$B$892,作業日報!$A$872:$A$892,$A49,作業日報!$D$872:$D$892,"○")+SUMIFS(作業日報!$F$872:$F$892,作業日報!$E$872:$E$892,$A49,作業日報!$H$872:$H$892,"○")</f>
        <v>0</v>
      </c>
      <c r="Z49" s="238">
        <f>SUMIFS(作業日報!$B$915:$B$935,作業日報!$A$915:$A$935,$A49,作業日報!$D$915:$D$935,"○")+SUMIFS(作業日報!$F$915:$F$935,作業日報!$E$915:$E$935,$A49,作業日報!$H$915:$H$935,"○")</f>
        <v>0</v>
      </c>
      <c r="AA49" s="230">
        <f>SUMIFS(作業日報!$B$958:$B$978,作業日報!$A$958:$A$978,$A49,作業日報!$D$958:$D$978,"○")+SUMIFS(作業日報!$F$958:$F$978,作業日報!$E$958:$E$978,$A49,作業日報!$H$958:$H$978,"○")</f>
        <v>0</v>
      </c>
    </row>
    <row r="50" spans="1:27" x14ac:dyDescent="0.15">
      <c r="A50" s="168"/>
      <c r="B50" s="169"/>
      <c r="C50" s="170"/>
      <c r="D50" s="171">
        <f>SUMIFS(作業日報!B:B,作業日報!A:A,A50,作業日報!D:D,"○")+SUMIFS(作業日報!F:F,作業日報!E:E,A50,作業日報!H:H,"○")</f>
        <v>0</v>
      </c>
      <c r="E50" s="240">
        <f>SUMIFS(作業日報!$B$12:$B$32,作業日報!$A$12:$A$32,$A50,作業日報!$D$12:$D$32,"○")+SUMIFS(作業日報!$F$12:$F$32,作業日報!$E$12:$E$32,$A50,作業日報!$H$12:$H$32,"○")</f>
        <v>0</v>
      </c>
      <c r="F50" s="167">
        <f>SUMIFS(作業日報!$B$55:$B$75,作業日報!$A$55:$A$75,$A50,作業日報!$D$55:$D$75,"○")+SUMIFS(作業日報!$F$55:$F$75,作業日報!$E$55:$E$75,$A50,作業日報!$H$55:$H$75,"○")</f>
        <v>0</v>
      </c>
      <c r="G50" s="167">
        <f>SUMIFS(作業日報!$B$98:$B$118,作業日報!$A$98:$A$118,$A50,作業日報!$D$98:$D$118,"○")+SUMIFS(作業日報!$F$98:$F$118,作業日報!$E$98:$E$118,$A50,作業日報!$H$98:$H$118,"○")</f>
        <v>0</v>
      </c>
      <c r="H50" s="167">
        <f>SUMIFS(作業日報!$B$141:$B$161,作業日報!$A$141:$A$161,$A50,作業日報!$D$141:$D$161,"○")+SUMIFS(作業日報!$F$141:$F$161,作業日報!$E$141:$E$161,$A50,作業日報!$H$141:$H$161,"○")</f>
        <v>0</v>
      </c>
      <c r="I50" s="167">
        <f>SUMIFS(作業日報!$B$184:$B$204,作業日報!$A$184:$A$204,$A50,作業日報!$D$184:$D$204,"○")+SUMIFS(作業日報!$F$184:$F$204,作業日報!$E$184:$E$204,$A50,作業日報!$H$184:$H$204,"○")</f>
        <v>0</v>
      </c>
      <c r="J50" s="167">
        <f>SUMIFS(作業日報!$B$227:$B$247,作業日報!$A$227:$A$247,$A50,作業日報!$D$227:$D$247,"○")+SUMIFS(作業日報!$F$227:$F$247,作業日報!$E$227:$E$247,$A50,作業日報!$H$227:$H$247,"○")</f>
        <v>0</v>
      </c>
      <c r="K50" s="167">
        <f>SUMIFS(作業日報!$B$270:$B$290,作業日報!$A$270:$A$290,$A50,作業日報!$D$270:$D$290,"○")+SUMIFS(作業日報!$F$270:$F$290,作業日報!$E$270:$E$290,$A50,作業日報!$H$270:$H$290,"○")</f>
        <v>0</v>
      </c>
      <c r="L50" s="167">
        <f>SUMIFS(作業日報!$B$313:$B$333,作業日報!$A$313:$A$333,$A50,作業日報!$D$313:$D$333,"○")+SUMIFS(作業日報!$F$313:$F$333,作業日報!$E$313:$E$333,$A50,作業日報!$H$313:$H$333,"○")</f>
        <v>0</v>
      </c>
      <c r="M50" s="167">
        <f>SUMIFS(作業日報!$B$356:$B$376,作業日報!$A$356:$A$376,$A50,作業日報!$D$356:$D$376,"○")+SUMIFS(作業日報!$F$356:$F$376,作業日報!$E$356:$E$376,$A50,作業日報!$H$356:$H$376,"○")</f>
        <v>0</v>
      </c>
      <c r="N50" s="167">
        <f>SUMIFS(作業日報!$B$399:$B$419,作業日報!$A$399:$A$419,$A50,作業日報!$D$399:$D$419,"○")+SUMIFS(作業日報!$F$399:$F$419,作業日報!$E$399:$E$419,$A50,作業日報!$H$399:$H$419,"○")</f>
        <v>0</v>
      </c>
      <c r="O50" s="167">
        <f>SUMIFS(作業日報!$B$442:$B$462,作業日報!$A$442:$A$462,$A50,作業日報!$D$442:$D$462,"○")+SUMIFS(作業日報!$F$442:$F$462,作業日報!$E$442:$E$462,$A50,作業日報!$H$442:$H$462,"○")</f>
        <v>0</v>
      </c>
      <c r="P50" s="167">
        <f>SUMIFS(作業日報!$B$485:$B$505,作業日報!$A$485:$A$505,$A50,作業日報!$D$485:$D$505,"○")+SUMIFS(作業日報!$F$485:$F$505,作業日報!$E$485:$E$505,$A50,作業日報!$H$485:$H$505,"○")</f>
        <v>0</v>
      </c>
      <c r="Q50" s="167">
        <f>SUMIFS(作業日報!$B$528:$B$548,作業日報!$A$528:$A$548,$A50,作業日報!$D$528:$D$548,"○")+SUMIFS(作業日報!$F$528:$F$548,作業日報!$E$528:$E$548,$A50,作業日報!$H$528:$H$548,"○")</f>
        <v>0</v>
      </c>
      <c r="R50" s="167">
        <f>SUMIFS(作業日報!$B$571:$B$591,作業日報!$A$571:$A$591,$A50,作業日報!$D$571:$D$591,"○")+SUMIFS(作業日報!$F$571:$F$591,作業日報!$E$571:$E$591,$A50,作業日報!$H$571:$H$591,"○")</f>
        <v>0</v>
      </c>
      <c r="S50" s="230">
        <f>SUMIFS(作業日報!$B$614:$B$634,作業日報!$A$614:$A$634,$A50,作業日報!$D$614:$D$634,"○")+SUMIFS(作業日報!$F$614:$F$634,作業日報!$E$614:$E$634,$A50,作業日報!$H$614:$H$634,"○")</f>
        <v>0</v>
      </c>
      <c r="T50" s="237">
        <f>SUMIFS(作業日報!$B$657:$B$677,作業日報!$A$657:$A$677,$A50,作業日報!$D$657:$D$677,"○")+SUMIFS(作業日報!$F$657:$F$677,作業日報!$E$657:$E$677,$A50,作業日報!$H$657:$H$677,"○")</f>
        <v>0</v>
      </c>
      <c r="U50" s="238">
        <f>SUMIFS(作業日報!$B$700:$B$720,作業日報!$A$700:$A$720,$A50,作業日報!$D$700:$D$720,"○")+SUMIFS(作業日報!$F$700:$F$720,作業日報!$E$700:$E$720,$A50,作業日報!$H$700:$H$720,"○")</f>
        <v>0</v>
      </c>
      <c r="V50" s="238">
        <f>SUMIFS(作業日報!$B$743:$B$763,作業日報!$A$743:$A$763,$A50,作業日報!$D$743:$D$763,"○")+SUMIFS(作業日報!$F$743:$F$763,作業日報!$E$743:$E$763,$A50,作業日報!$H$743:$H$763,"○")</f>
        <v>0</v>
      </c>
      <c r="W50" s="238">
        <f>SUMIFS(作業日報!$B$786:$B$806,作業日報!$A$786:$A$806,$A50,作業日報!$D$786:$D$806,"○")+SUMIFS(作業日報!$F$786:$F$806,作業日報!$E$786:$E$806,$A50,作業日報!$H$786:$H$806,"○")</f>
        <v>0</v>
      </c>
      <c r="X50" s="238">
        <f>SUMIFS(作業日報!$B$829:$B$849,作業日報!$A$829:$A$849,$A50,作業日報!$D$829:$D$849,"○")+SUMIFS(作業日報!$F$829:$F$849,作業日報!$E$829:$E$849,$A50,作業日報!$H$829:$H$849,"○")</f>
        <v>0</v>
      </c>
      <c r="Y50" s="238">
        <f>SUMIFS(作業日報!$B$872:$B$892,作業日報!$A$872:$A$892,$A50,作業日報!$D$872:$D$892,"○")+SUMIFS(作業日報!$F$872:$F$892,作業日報!$E$872:$E$892,$A50,作業日報!$H$872:$H$892,"○")</f>
        <v>0</v>
      </c>
      <c r="Z50" s="238">
        <f>SUMIFS(作業日報!$B$915:$B$935,作業日報!$A$915:$A$935,$A50,作業日報!$D$915:$D$935,"○")+SUMIFS(作業日報!$F$915:$F$935,作業日報!$E$915:$E$935,$A50,作業日報!$H$915:$H$935,"○")</f>
        <v>0</v>
      </c>
      <c r="AA50" s="230">
        <f>SUMIFS(作業日報!$B$958:$B$978,作業日報!$A$958:$A$978,$A50,作業日報!$D$958:$D$978,"○")+SUMIFS(作業日報!$F$958:$F$978,作業日報!$E$958:$E$978,$A50,作業日報!$H$958:$H$978,"○")</f>
        <v>0</v>
      </c>
    </row>
    <row r="51" spans="1:27" x14ac:dyDescent="0.15">
      <c r="A51" s="168"/>
      <c r="B51" s="169"/>
      <c r="C51" s="170"/>
      <c r="D51" s="171">
        <f>SUMIFS(作業日報!B:B,作業日報!A:A,A51,作業日報!D:D,"○")+SUMIFS(作業日報!F:F,作業日報!E:E,A51,作業日報!H:H,"○")</f>
        <v>0</v>
      </c>
      <c r="E51" s="240">
        <f>SUMIFS(作業日報!$B$12:$B$32,作業日報!$A$12:$A$32,$A51,作業日報!$D$12:$D$32,"○")+SUMIFS(作業日報!$F$12:$F$32,作業日報!$E$12:$E$32,$A51,作業日報!$H$12:$H$32,"○")</f>
        <v>0</v>
      </c>
      <c r="F51" s="167">
        <f>SUMIFS(作業日報!$B$55:$B$75,作業日報!$A$55:$A$75,$A51,作業日報!$D$55:$D$75,"○")+SUMIFS(作業日報!$F$55:$F$75,作業日報!$E$55:$E$75,$A51,作業日報!$H$55:$H$75,"○")</f>
        <v>0</v>
      </c>
      <c r="G51" s="167">
        <f>SUMIFS(作業日報!$B$98:$B$118,作業日報!$A$98:$A$118,$A51,作業日報!$D$98:$D$118,"○")+SUMIFS(作業日報!$F$98:$F$118,作業日報!$E$98:$E$118,$A51,作業日報!$H$98:$H$118,"○")</f>
        <v>0</v>
      </c>
      <c r="H51" s="167">
        <f>SUMIFS(作業日報!$B$141:$B$161,作業日報!$A$141:$A$161,$A51,作業日報!$D$141:$D$161,"○")+SUMIFS(作業日報!$F$141:$F$161,作業日報!$E$141:$E$161,$A51,作業日報!$H$141:$H$161,"○")</f>
        <v>0</v>
      </c>
      <c r="I51" s="167">
        <f>SUMIFS(作業日報!$B$184:$B$204,作業日報!$A$184:$A$204,$A51,作業日報!$D$184:$D$204,"○")+SUMIFS(作業日報!$F$184:$F$204,作業日報!$E$184:$E$204,$A51,作業日報!$H$184:$H$204,"○")</f>
        <v>0</v>
      </c>
      <c r="J51" s="167">
        <f>SUMIFS(作業日報!$B$227:$B$247,作業日報!$A$227:$A$247,$A51,作業日報!$D$227:$D$247,"○")+SUMIFS(作業日報!$F$227:$F$247,作業日報!$E$227:$E$247,$A51,作業日報!$H$227:$H$247,"○")</f>
        <v>0</v>
      </c>
      <c r="K51" s="167">
        <f>SUMIFS(作業日報!$B$270:$B$290,作業日報!$A$270:$A$290,$A51,作業日報!$D$270:$D$290,"○")+SUMIFS(作業日報!$F$270:$F$290,作業日報!$E$270:$E$290,$A51,作業日報!$H$270:$H$290,"○")</f>
        <v>0</v>
      </c>
      <c r="L51" s="167">
        <f>SUMIFS(作業日報!$B$313:$B$333,作業日報!$A$313:$A$333,$A51,作業日報!$D$313:$D$333,"○")+SUMIFS(作業日報!$F$313:$F$333,作業日報!$E$313:$E$333,$A51,作業日報!$H$313:$H$333,"○")</f>
        <v>0</v>
      </c>
      <c r="M51" s="167">
        <f>SUMIFS(作業日報!$B$356:$B$376,作業日報!$A$356:$A$376,$A51,作業日報!$D$356:$D$376,"○")+SUMIFS(作業日報!$F$356:$F$376,作業日報!$E$356:$E$376,$A51,作業日報!$H$356:$H$376,"○")</f>
        <v>0</v>
      </c>
      <c r="N51" s="167">
        <f>SUMIFS(作業日報!$B$399:$B$419,作業日報!$A$399:$A$419,$A51,作業日報!$D$399:$D$419,"○")+SUMIFS(作業日報!$F$399:$F$419,作業日報!$E$399:$E$419,$A51,作業日報!$H$399:$H$419,"○")</f>
        <v>0</v>
      </c>
      <c r="O51" s="167">
        <f>SUMIFS(作業日報!$B$442:$B$462,作業日報!$A$442:$A$462,$A51,作業日報!$D$442:$D$462,"○")+SUMIFS(作業日報!$F$442:$F$462,作業日報!$E$442:$E$462,$A51,作業日報!$H$442:$H$462,"○")</f>
        <v>0</v>
      </c>
      <c r="P51" s="167">
        <f>SUMIFS(作業日報!$B$485:$B$505,作業日報!$A$485:$A$505,$A51,作業日報!$D$485:$D$505,"○")+SUMIFS(作業日報!$F$485:$F$505,作業日報!$E$485:$E$505,$A51,作業日報!$H$485:$H$505,"○")</f>
        <v>0</v>
      </c>
      <c r="Q51" s="167">
        <f>SUMIFS(作業日報!$B$528:$B$548,作業日報!$A$528:$A$548,$A51,作業日報!$D$528:$D$548,"○")+SUMIFS(作業日報!$F$528:$F$548,作業日報!$E$528:$E$548,$A51,作業日報!$H$528:$H$548,"○")</f>
        <v>0</v>
      </c>
      <c r="R51" s="167">
        <f>SUMIFS(作業日報!$B$571:$B$591,作業日報!$A$571:$A$591,$A51,作業日報!$D$571:$D$591,"○")+SUMIFS(作業日報!$F$571:$F$591,作業日報!$E$571:$E$591,$A51,作業日報!$H$571:$H$591,"○")</f>
        <v>0</v>
      </c>
      <c r="S51" s="230">
        <f>SUMIFS(作業日報!$B$614:$B$634,作業日報!$A$614:$A$634,$A51,作業日報!$D$614:$D$634,"○")+SUMIFS(作業日報!$F$614:$F$634,作業日報!$E$614:$E$634,$A51,作業日報!$H$614:$H$634,"○")</f>
        <v>0</v>
      </c>
      <c r="T51" s="237">
        <f>SUMIFS(作業日報!$B$657:$B$677,作業日報!$A$657:$A$677,$A51,作業日報!$D$657:$D$677,"○")+SUMIFS(作業日報!$F$657:$F$677,作業日報!$E$657:$E$677,$A51,作業日報!$H$657:$H$677,"○")</f>
        <v>0</v>
      </c>
      <c r="U51" s="238">
        <f>SUMIFS(作業日報!$B$700:$B$720,作業日報!$A$700:$A$720,$A51,作業日報!$D$700:$D$720,"○")+SUMIFS(作業日報!$F$700:$F$720,作業日報!$E$700:$E$720,$A51,作業日報!$H$700:$H$720,"○")</f>
        <v>0</v>
      </c>
      <c r="V51" s="238">
        <f>SUMIFS(作業日報!$B$743:$B$763,作業日報!$A$743:$A$763,$A51,作業日報!$D$743:$D$763,"○")+SUMIFS(作業日報!$F$743:$F$763,作業日報!$E$743:$E$763,$A51,作業日報!$H$743:$H$763,"○")</f>
        <v>0</v>
      </c>
      <c r="W51" s="238">
        <f>SUMIFS(作業日報!$B$786:$B$806,作業日報!$A$786:$A$806,$A51,作業日報!$D$786:$D$806,"○")+SUMIFS(作業日報!$F$786:$F$806,作業日報!$E$786:$E$806,$A51,作業日報!$H$786:$H$806,"○")</f>
        <v>0</v>
      </c>
      <c r="X51" s="238">
        <f>SUMIFS(作業日報!$B$829:$B$849,作業日報!$A$829:$A$849,$A51,作業日報!$D$829:$D$849,"○")+SUMIFS(作業日報!$F$829:$F$849,作業日報!$E$829:$E$849,$A51,作業日報!$H$829:$H$849,"○")</f>
        <v>0</v>
      </c>
      <c r="Y51" s="238">
        <f>SUMIFS(作業日報!$B$872:$B$892,作業日報!$A$872:$A$892,$A51,作業日報!$D$872:$D$892,"○")+SUMIFS(作業日報!$F$872:$F$892,作業日報!$E$872:$E$892,$A51,作業日報!$H$872:$H$892,"○")</f>
        <v>0</v>
      </c>
      <c r="Z51" s="238">
        <f>SUMIFS(作業日報!$B$915:$B$935,作業日報!$A$915:$A$935,$A51,作業日報!$D$915:$D$935,"○")+SUMIFS(作業日報!$F$915:$F$935,作業日報!$E$915:$E$935,$A51,作業日報!$H$915:$H$935,"○")</f>
        <v>0</v>
      </c>
      <c r="AA51" s="230">
        <f>SUMIFS(作業日報!$B$958:$B$978,作業日報!$A$958:$A$978,$A51,作業日報!$D$958:$D$978,"○")+SUMIFS(作業日報!$F$958:$F$978,作業日報!$E$958:$E$978,$A51,作業日報!$H$958:$H$978,"○")</f>
        <v>0</v>
      </c>
    </row>
    <row r="52" spans="1:27" x14ac:dyDescent="0.15">
      <c r="A52" s="168"/>
      <c r="B52" s="169"/>
      <c r="C52" s="170"/>
      <c r="D52" s="171">
        <f>SUMIFS(作業日報!B:B,作業日報!A:A,A52,作業日報!D:D,"○")+SUMIFS(作業日報!F:F,作業日報!E:E,A52,作業日報!H:H,"○")</f>
        <v>0</v>
      </c>
      <c r="E52" s="240">
        <f>SUMIFS(作業日報!$B$12:$B$32,作業日報!$A$12:$A$32,$A52,作業日報!$D$12:$D$32,"○")+SUMIFS(作業日報!$F$12:$F$32,作業日報!$E$12:$E$32,$A52,作業日報!$H$12:$H$32,"○")</f>
        <v>0</v>
      </c>
      <c r="F52" s="167">
        <f>SUMIFS(作業日報!$B$55:$B$75,作業日報!$A$55:$A$75,$A52,作業日報!$D$55:$D$75,"○")+SUMIFS(作業日報!$F$55:$F$75,作業日報!$E$55:$E$75,$A52,作業日報!$H$55:$H$75,"○")</f>
        <v>0</v>
      </c>
      <c r="G52" s="167">
        <f>SUMIFS(作業日報!$B$98:$B$118,作業日報!$A$98:$A$118,$A52,作業日報!$D$98:$D$118,"○")+SUMIFS(作業日報!$F$98:$F$118,作業日報!$E$98:$E$118,$A52,作業日報!$H$98:$H$118,"○")</f>
        <v>0</v>
      </c>
      <c r="H52" s="167">
        <f>SUMIFS(作業日報!$B$141:$B$161,作業日報!$A$141:$A$161,$A52,作業日報!$D$141:$D$161,"○")+SUMIFS(作業日報!$F$141:$F$161,作業日報!$E$141:$E$161,$A52,作業日報!$H$141:$H$161,"○")</f>
        <v>0</v>
      </c>
      <c r="I52" s="167">
        <f>SUMIFS(作業日報!$B$184:$B$204,作業日報!$A$184:$A$204,$A52,作業日報!$D$184:$D$204,"○")+SUMIFS(作業日報!$F$184:$F$204,作業日報!$E$184:$E$204,$A52,作業日報!$H$184:$H$204,"○")</f>
        <v>0</v>
      </c>
      <c r="J52" s="167">
        <f>SUMIFS(作業日報!$B$227:$B$247,作業日報!$A$227:$A$247,$A52,作業日報!$D$227:$D$247,"○")+SUMIFS(作業日報!$F$227:$F$247,作業日報!$E$227:$E$247,$A52,作業日報!$H$227:$H$247,"○")</f>
        <v>0</v>
      </c>
      <c r="K52" s="167">
        <f>SUMIFS(作業日報!$B$270:$B$290,作業日報!$A$270:$A$290,$A52,作業日報!$D$270:$D$290,"○")+SUMIFS(作業日報!$F$270:$F$290,作業日報!$E$270:$E$290,$A52,作業日報!$H$270:$H$290,"○")</f>
        <v>0</v>
      </c>
      <c r="L52" s="167">
        <f>SUMIFS(作業日報!$B$313:$B$333,作業日報!$A$313:$A$333,$A52,作業日報!$D$313:$D$333,"○")+SUMIFS(作業日報!$F$313:$F$333,作業日報!$E$313:$E$333,$A52,作業日報!$H$313:$H$333,"○")</f>
        <v>0</v>
      </c>
      <c r="M52" s="167">
        <f>SUMIFS(作業日報!$B$356:$B$376,作業日報!$A$356:$A$376,$A52,作業日報!$D$356:$D$376,"○")+SUMIFS(作業日報!$F$356:$F$376,作業日報!$E$356:$E$376,$A52,作業日報!$H$356:$H$376,"○")</f>
        <v>0</v>
      </c>
      <c r="N52" s="167">
        <f>SUMIFS(作業日報!$B$399:$B$419,作業日報!$A$399:$A$419,$A52,作業日報!$D$399:$D$419,"○")+SUMIFS(作業日報!$F$399:$F$419,作業日報!$E$399:$E$419,$A52,作業日報!$H$399:$H$419,"○")</f>
        <v>0</v>
      </c>
      <c r="O52" s="167">
        <f>SUMIFS(作業日報!$B$442:$B$462,作業日報!$A$442:$A$462,$A52,作業日報!$D$442:$D$462,"○")+SUMIFS(作業日報!$F$442:$F$462,作業日報!$E$442:$E$462,$A52,作業日報!$H$442:$H$462,"○")</f>
        <v>0</v>
      </c>
      <c r="P52" s="167">
        <f>SUMIFS(作業日報!$B$485:$B$505,作業日報!$A$485:$A$505,$A52,作業日報!$D$485:$D$505,"○")+SUMIFS(作業日報!$F$485:$F$505,作業日報!$E$485:$E$505,$A52,作業日報!$H$485:$H$505,"○")</f>
        <v>0</v>
      </c>
      <c r="Q52" s="167">
        <f>SUMIFS(作業日報!$B$528:$B$548,作業日報!$A$528:$A$548,$A52,作業日報!$D$528:$D$548,"○")+SUMIFS(作業日報!$F$528:$F$548,作業日報!$E$528:$E$548,$A52,作業日報!$H$528:$H$548,"○")</f>
        <v>0</v>
      </c>
      <c r="R52" s="167">
        <f>SUMIFS(作業日報!$B$571:$B$591,作業日報!$A$571:$A$591,$A52,作業日報!$D$571:$D$591,"○")+SUMIFS(作業日報!$F$571:$F$591,作業日報!$E$571:$E$591,$A52,作業日報!$H$571:$H$591,"○")</f>
        <v>0</v>
      </c>
      <c r="S52" s="230">
        <f>SUMIFS(作業日報!$B$614:$B$634,作業日報!$A$614:$A$634,$A52,作業日報!$D$614:$D$634,"○")+SUMIFS(作業日報!$F$614:$F$634,作業日報!$E$614:$E$634,$A52,作業日報!$H$614:$H$634,"○")</f>
        <v>0</v>
      </c>
      <c r="T52" s="237">
        <f>SUMIFS(作業日報!$B$657:$B$677,作業日報!$A$657:$A$677,$A52,作業日報!$D$657:$D$677,"○")+SUMIFS(作業日報!$F$657:$F$677,作業日報!$E$657:$E$677,$A52,作業日報!$H$657:$H$677,"○")</f>
        <v>0</v>
      </c>
      <c r="U52" s="238">
        <f>SUMIFS(作業日報!$B$700:$B$720,作業日報!$A$700:$A$720,$A52,作業日報!$D$700:$D$720,"○")+SUMIFS(作業日報!$F$700:$F$720,作業日報!$E$700:$E$720,$A52,作業日報!$H$700:$H$720,"○")</f>
        <v>0</v>
      </c>
      <c r="V52" s="238">
        <f>SUMIFS(作業日報!$B$743:$B$763,作業日報!$A$743:$A$763,$A52,作業日報!$D$743:$D$763,"○")+SUMIFS(作業日報!$F$743:$F$763,作業日報!$E$743:$E$763,$A52,作業日報!$H$743:$H$763,"○")</f>
        <v>0</v>
      </c>
      <c r="W52" s="238">
        <f>SUMIFS(作業日報!$B$786:$B$806,作業日報!$A$786:$A$806,$A52,作業日報!$D$786:$D$806,"○")+SUMIFS(作業日報!$F$786:$F$806,作業日報!$E$786:$E$806,$A52,作業日報!$H$786:$H$806,"○")</f>
        <v>0</v>
      </c>
      <c r="X52" s="238">
        <f>SUMIFS(作業日報!$B$829:$B$849,作業日報!$A$829:$A$849,$A52,作業日報!$D$829:$D$849,"○")+SUMIFS(作業日報!$F$829:$F$849,作業日報!$E$829:$E$849,$A52,作業日報!$H$829:$H$849,"○")</f>
        <v>0</v>
      </c>
      <c r="Y52" s="238">
        <f>SUMIFS(作業日報!$B$872:$B$892,作業日報!$A$872:$A$892,$A52,作業日報!$D$872:$D$892,"○")+SUMIFS(作業日報!$F$872:$F$892,作業日報!$E$872:$E$892,$A52,作業日報!$H$872:$H$892,"○")</f>
        <v>0</v>
      </c>
      <c r="Z52" s="238">
        <f>SUMIFS(作業日報!$B$915:$B$935,作業日報!$A$915:$A$935,$A52,作業日報!$D$915:$D$935,"○")+SUMIFS(作業日報!$F$915:$F$935,作業日報!$E$915:$E$935,$A52,作業日報!$H$915:$H$935,"○")</f>
        <v>0</v>
      </c>
      <c r="AA52" s="230">
        <f>SUMIFS(作業日報!$B$958:$B$978,作業日報!$A$958:$A$978,$A52,作業日報!$D$958:$D$978,"○")+SUMIFS(作業日報!$F$958:$F$978,作業日報!$E$958:$E$978,$A52,作業日報!$H$958:$H$978,"○")</f>
        <v>0</v>
      </c>
    </row>
    <row r="53" spans="1:27" x14ac:dyDescent="0.15">
      <c r="A53" s="168"/>
      <c r="B53" s="169"/>
      <c r="C53" s="170"/>
      <c r="D53" s="171">
        <f>SUMIFS(作業日報!B:B,作業日報!A:A,A53,作業日報!D:D,"○")+SUMIFS(作業日報!F:F,作業日報!E:E,A53,作業日報!H:H,"○")</f>
        <v>0</v>
      </c>
      <c r="E53" s="240">
        <f>SUMIFS(作業日報!$B$12:$B$32,作業日報!$A$12:$A$32,$A53,作業日報!$D$12:$D$32,"○")+SUMIFS(作業日報!$F$12:$F$32,作業日報!$E$12:$E$32,$A53,作業日報!$H$12:$H$32,"○")</f>
        <v>0</v>
      </c>
      <c r="F53" s="167">
        <f>SUMIFS(作業日報!$B$55:$B$75,作業日報!$A$55:$A$75,$A53,作業日報!$D$55:$D$75,"○")+SUMIFS(作業日報!$F$55:$F$75,作業日報!$E$55:$E$75,$A53,作業日報!$H$55:$H$75,"○")</f>
        <v>0</v>
      </c>
      <c r="G53" s="167">
        <f>SUMIFS(作業日報!$B$98:$B$118,作業日報!$A$98:$A$118,$A53,作業日報!$D$98:$D$118,"○")+SUMIFS(作業日報!$F$98:$F$118,作業日報!$E$98:$E$118,$A53,作業日報!$H$98:$H$118,"○")</f>
        <v>0</v>
      </c>
      <c r="H53" s="167">
        <f>SUMIFS(作業日報!$B$141:$B$161,作業日報!$A$141:$A$161,$A53,作業日報!$D$141:$D$161,"○")+SUMIFS(作業日報!$F$141:$F$161,作業日報!$E$141:$E$161,$A53,作業日報!$H$141:$H$161,"○")</f>
        <v>0</v>
      </c>
      <c r="I53" s="167">
        <f>SUMIFS(作業日報!$B$184:$B$204,作業日報!$A$184:$A$204,$A53,作業日報!$D$184:$D$204,"○")+SUMIFS(作業日報!$F$184:$F$204,作業日報!$E$184:$E$204,$A53,作業日報!$H$184:$H$204,"○")</f>
        <v>0</v>
      </c>
      <c r="J53" s="167">
        <f>SUMIFS(作業日報!$B$227:$B$247,作業日報!$A$227:$A$247,$A53,作業日報!$D$227:$D$247,"○")+SUMIFS(作業日報!$F$227:$F$247,作業日報!$E$227:$E$247,$A53,作業日報!$H$227:$H$247,"○")</f>
        <v>0</v>
      </c>
      <c r="K53" s="167">
        <f>SUMIFS(作業日報!$B$270:$B$290,作業日報!$A$270:$A$290,$A53,作業日報!$D$270:$D$290,"○")+SUMIFS(作業日報!$F$270:$F$290,作業日報!$E$270:$E$290,$A53,作業日報!$H$270:$H$290,"○")</f>
        <v>0</v>
      </c>
      <c r="L53" s="167">
        <f>SUMIFS(作業日報!$B$313:$B$333,作業日報!$A$313:$A$333,$A53,作業日報!$D$313:$D$333,"○")+SUMIFS(作業日報!$F$313:$F$333,作業日報!$E$313:$E$333,$A53,作業日報!$H$313:$H$333,"○")</f>
        <v>0</v>
      </c>
      <c r="M53" s="167">
        <f>SUMIFS(作業日報!$B$356:$B$376,作業日報!$A$356:$A$376,$A53,作業日報!$D$356:$D$376,"○")+SUMIFS(作業日報!$F$356:$F$376,作業日報!$E$356:$E$376,$A53,作業日報!$H$356:$H$376,"○")</f>
        <v>0</v>
      </c>
      <c r="N53" s="167">
        <f>SUMIFS(作業日報!$B$399:$B$419,作業日報!$A$399:$A$419,$A53,作業日報!$D$399:$D$419,"○")+SUMIFS(作業日報!$F$399:$F$419,作業日報!$E$399:$E$419,$A53,作業日報!$H$399:$H$419,"○")</f>
        <v>0</v>
      </c>
      <c r="O53" s="167">
        <f>SUMIFS(作業日報!$B$442:$B$462,作業日報!$A$442:$A$462,$A53,作業日報!$D$442:$D$462,"○")+SUMIFS(作業日報!$F$442:$F$462,作業日報!$E$442:$E$462,$A53,作業日報!$H$442:$H$462,"○")</f>
        <v>0</v>
      </c>
      <c r="P53" s="167">
        <f>SUMIFS(作業日報!$B$485:$B$505,作業日報!$A$485:$A$505,$A53,作業日報!$D$485:$D$505,"○")+SUMIFS(作業日報!$F$485:$F$505,作業日報!$E$485:$E$505,$A53,作業日報!$H$485:$H$505,"○")</f>
        <v>0</v>
      </c>
      <c r="Q53" s="167">
        <f>SUMIFS(作業日報!$B$528:$B$548,作業日報!$A$528:$A$548,$A53,作業日報!$D$528:$D$548,"○")+SUMIFS(作業日報!$F$528:$F$548,作業日報!$E$528:$E$548,$A53,作業日報!$H$528:$H$548,"○")</f>
        <v>0</v>
      </c>
      <c r="R53" s="167">
        <f>SUMIFS(作業日報!$B$571:$B$591,作業日報!$A$571:$A$591,$A53,作業日報!$D$571:$D$591,"○")+SUMIFS(作業日報!$F$571:$F$591,作業日報!$E$571:$E$591,$A53,作業日報!$H$571:$H$591,"○")</f>
        <v>0</v>
      </c>
      <c r="S53" s="230">
        <f>SUMIFS(作業日報!$B$614:$B$634,作業日報!$A$614:$A$634,$A53,作業日報!$D$614:$D$634,"○")+SUMIFS(作業日報!$F$614:$F$634,作業日報!$E$614:$E$634,$A53,作業日報!$H$614:$H$634,"○")</f>
        <v>0</v>
      </c>
      <c r="T53" s="237">
        <f>SUMIFS(作業日報!$B$657:$B$677,作業日報!$A$657:$A$677,$A53,作業日報!$D$657:$D$677,"○")+SUMIFS(作業日報!$F$657:$F$677,作業日報!$E$657:$E$677,$A53,作業日報!$H$657:$H$677,"○")</f>
        <v>0</v>
      </c>
      <c r="U53" s="238">
        <f>SUMIFS(作業日報!$B$700:$B$720,作業日報!$A$700:$A$720,$A53,作業日報!$D$700:$D$720,"○")+SUMIFS(作業日報!$F$700:$F$720,作業日報!$E$700:$E$720,$A53,作業日報!$H$700:$H$720,"○")</f>
        <v>0</v>
      </c>
      <c r="V53" s="238">
        <f>SUMIFS(作業日報!$B$743:$B$763,作業日報!$A$743:$A$763,$A53,作業日報!$D$743:$D$763,"○")+SUMIFS(作業日報!$F$743:$F$763,作業日報!$E$743:$E$763,$A53,作業日報!$H$743:$H$763,"○")</f>
        <v>0</v>
      </c>
      <c r="W53" s="238">
        <f>SUMIFS(作業日報!$B$786:$B$806,作業日報!$A$786:$A$806,$A53,作業日報!$D$786:$D$806,"○")+SUMIFS(作業日報!$F$786:$F$806,作業日報!$E$786:$E$806,$A53,作業日報!$H$786:$H$806,"○")</f>
        <v>0</v>
      </c>
      <c r="X53" s="238">
        <f>SUMIFS(作業日報!$B$829:$B$849,作業日報!$A$829:$A$849,$A53,作業日報!$D$829:$D$849,"○")+SUMIFS(作業日報!$F$829:$F$849,作業日報!$E$829:$E$849,$A53,作業日報!$H$829:$H$849,"○")</f>
        <v>0</v>
      </c>
      <c r="Y53" s="238">
        <f>SUMIFS(作業日報!$B$872:$B$892,作業日報!$A$872:$A$892,$A53,作業日報!$D$872:$D$892,"○")+SUMIFS(作業日報!$F$872:$F$892,作業日報!$E$872:$E$892,$A53,作業日報!$H$872:$H$892,"○")</f>
        <v>0</v>
      </c>
      <c r="Z53" s="238">
        <f>SUMIFS(作業日報!$B$915:$B$935,作業日報!$A$915:$A$935,$A53,作業日報!$D$915:$D$935,"○")+SUMIFS(作業日報!$F$915:$F$935,作業日報!$E$915:$E$935,$A53,作業日報!$H$915:$H$935,"○")</f>
        <v>0</v>
      </c>
      <c r="AA53" s="230">
        <f>SUMIFS(作業日報!$B$958:$B$978,作業日報!$A$958:$A$978,$A53,作業日報!$D$958:$D$978,"○")+SUMIFS(作業日報!$F$958:$F$978,作業日報!$E$958:$E$978,$A53,作業日報!$H$958:$H$978,"○")</f>
        <v>0</v>
      </c>
    </row>
    <row r="54" spans="1:27" x14ac:dyDescent="0.15">
      <c r="A54" s="168"/>
      <c r="B54" s="169"/>
      <c r="C54" s="170"/>
      <c r="D54" s="171">
        <f>SUMIFS(作業日報!B:B,作業日報!A:A,A54,作業日報!D:D,"○")+SUMIFS(作業日報!F:F,作業日報!E:E,A54,作業日報!H:H,"○")</f>
        <v>0</v>
      </c>
      <c r="E54" s="240">
        <f>SUMIFS(作業日報!$B$12:$B$32,作業日報!$A$12:$A$32,$A54,作業日報!$D$12:$D$32,"○")+SUMIFS(作業日報!$F$12:$F$32,作業日報!$E$12:$E$32,$A54,作業日報!$H$12:$H$32,"○")</f>
        <v>0</v>
      </c>
      <c r="F54" s="167">
        <f>SUMIFS(作業日報!$B$55:$B$75,作業日報!$A$55:$A$75,$A54,作業日報!$D$55:$D$75,"○")+SUMIFS(作業日報!$F$55:$F$75,作業日報!$E$55:$E$75,$A54,作業日報!$H$55:$H$75,"○")</f>
        <v>0</v>
      </c>
      <c r="G54" s="167">
        <f>SUMIFS(作業日報!$B$98:$B$118,作業日報!$A$98:$A$118,$A54,作業日報!$D$98:$D$118,"○")+SUMIFS(作業日報!$F$98:$F$118,作業日報!$E$98:$E$118,$A54,作業日報!$H$98:$H$118,"○")</f>
        <v>0</v>
      </c>
      <c r="H54" s="167">
        <f>SUMIFS(作業日報!$B$141:$B$161,作業日報!$A$141:$A$161,$A54,作業日報!$D$141:$D$161,"○")+SUMIFS(作業日報!$F$141:$F$161,作業日報!$E$141:$E$161,$A54,作業日報!$H$141:$H$161,"○")</f>
        <v>0</v>
      </c>
      <c r="I54" s="167">
        <f>SUMIFS(作業日報!$B$184:$B$204,作業日報!$A$184:$A$204,$A54,作業日報!$D$184:$D$204,"○")+SUMIFS(作業日報!$F$184:$F$204,作業日報!$E$184:$E$204,$A54,作業日報!$H$184:$H$204,"○")</f>
        <v>0</v>
      </c>
      <c r="J54" s="167">
        <f>SUMIFS(作業日報!$B$227:$B$247,作業日報!$A$227:$A$247,$A54,作業日報!$D$227:$D$247,"○")+SUMIFS(作業日報!$F$227:$F$247,作業日報!$E$227:$E$247,$A54,作業日報!$H$227:$H$247,"○")</f>
        <v>0</v>
      </c>
      <c r="K54" s="167">
        <f>SUMIFS(作業日報!$B$270:$B$290,作業日報!$A$270:$A$290,$A54,作業日報!$D$270:$D$290,"○")+SUMIFS(作業日報!$F$270:$F$290,作業日報!$E$270:$E$290,$A54,作業日報!$H$270:$H$290,"○")</f>
        <v>0</v>
      </c>
      <c r="L54" s="167">
        <f>SUMIFS(作業日報!$B$313:$B$333,作業日報!$A$313:$A$333,$A54,作業日報!$D$313:$D$333,"○")+SUMIFS(作業日報!$F$313:$F$333,作業日報!$E$313:$E$333,$A54,作業日報!$H$313:$H$333,"○")</f>
        <v>0</v>
      </c>
      <c r="M54" s="167">
        <f>SUMIFS(作業日報!$B$356:$B$376,作業日報!$A$356:$A$376,$A54,作業日報!$D$356:$D$376,"○")+SUMIFS(作業日報!$F$356:$F$376,作業日報!$E$356:$E$376,$A54,作業日報!$H$356:$H$376,"○")</f>
        <v>0</v>
      </c>
      <c r="N54" s="167">
        <f>SUMIFS(作業日報!$B$399:$B$419,作業日報!$A$399:$A$419,$A54,作業日報!$D$399:$D$419,"○")+SUMIFS(作業日報!$F$399:$F$419,作業日報!$E$399:$E$419,$A54,作業日報!$H$399:$H$419,"○")</f>
        <v>0</v>
      </c>
      <c r="O54" s="167">
        <f>SUMIFS(作業日報!$B$442:$B$462,作業日報!$A$442:$A$462,$A54,作業日報!$D$442:$D$462,"○")+SUMIFS(作業日報!$F$442:$F$462,作業日報!$E$442:$E$462,$A54,作業日報!$H$442:$H$462,"○")</f>
        <v>0</v>
      </c>
      <c r="P54" s="167">
        <f>SUMIFS(作業日報!$B$485:$B$505,作業日報!$A$485:$A$505,$A54,作業日報!$D$485:$D$505,"○")+SUMIFS(作業日報!$F$485:$F$505,作業日報!$E$485:$E$505,$A54,作業日報!$H$485:$H$505,"○")</f>
        <v>0</v>
      </c>
      <c r="Q54" s="167">
        <f>SUMIFS(作業日報!$B$528:$B$548,作業日報!$A$528:$A$548,$A54,作業日報!$D$528:$D$548,"○")+SUMIFS(作業日報!$F$528:$F$548,作業日報!$E$528:$E$548,$A54,作業日報!$H$528:$H$548,"○")</f>
        <v>0</v>
      </c>
      <c r="R54" s="167">
        <f>SUMIFS(作業日報!$B$571:$B$591,作業日報!$A$571:$A$591,$A54,作業日報!$D$571:$D$591,"○")+SUMIFS(作業日報!$F$571:$F$591,作業日報!$E$571:$E$591,$A54,作業日報!$H$571:$H$591,"○")</f>
        <v>0</v>
      </c>
      <c r="S54" s="230">
        <f>SUMIFS(作業日報!$B$614:$B$634,作業日報!$A$614:$A$634,$A54,作業日報!$D$614:$D$634,"○")+SUMIFS(作業日報!$F$614:$F$634,作業日報!$E$614:$E$634,$A54,作業日報!$H$614:$H$634,"○")</f>
        <v>0</v>
      </c>
      <c r="T54" s="237">
        <f>SUMIFS(作業日報!$B$657:$B$677,作業日報!$A$657:$A$677,$A54,作業日報!$D$657:$D$677,"○")+SUMIFS(作業日報!$F$657:$F$677,作業日報!$E$657:$E$677,$A54,作業日報!$H$657:$H$677,"○")</f>
        <v>0</v>
      </c>
      <c r="U54" s="238">
        <f>SUMIFS(作業日報!$B$700:$B$720,作業日報!$A$700:$A$720,$A54,作業日報!$D$700:$D$720,"○")+SUMIFS(作業日報!$F$700:$F$720,作業日報!$E$700:$E$720,$A54,作業日報!$H$700:$H$720,"○")</f>
        <v>0</v>
      </c>
      <c r="V54" s="238">
        <f>SUMIFS(作業日報!$B$743:$B$763,作業日報!$A$743:$A$763,$A54,作業日報!$D$743:$D$763,"○")+SUMIFS(作業日報!$F$743:$F$763,作業日報!$E$743:$E$763,$A54,作業日報!$H$743:$H$763,"○")</f>
        <v>0</v>
      </c>
      <c r="W54" s="238">
        <f>SUMIFS(作業日報!$B$786:$B$806,作業日報!$A$786:$A$806,$A54,作業日報!$D$786:$D$806,"○")+SUMIFS(作業日報!$F$786:$F$806,作業日報!$E$786:$E$806,$A54,作業日報!$H$786:$H$806,"○")</f>
        <v>0</v>
      </c>
      <c r="X54" s="238">
        <f>SUMIFS(作業日報!$B$829:$B$849,作業日報!$A$829:$A$849,$A54,作業日報!$D$829:$D$849,"○")+SUMIFS(作業日報!$F$829:$F$849,作業日報!$E$829:$E$849,$A54,作業日報!$H$829:$H$849,"○")</f>
        <v>0</v>
      </c>
      <c r="Y54" s="238">
        <f>SUMIFS(作業日報!$B$872:$B$892,作業日報!$A$872:$A$892,$A54,作業日報!$D$872:$D$892,"○")+SUMIFS(作業日報!$F$872:$F$892,作業日報!$E$872:$E$892,$A54,作業日報!$H$872:$H$892,"○")</f>
        <v>0</v>
      </c>
      <c r="Z54" s="238">
        <f>SUMIFS(作業日報!$B$915:$B$935,作業日報!$A$915:$A$935,$A54,作業日報!$D$915:$D$935,"○")+SUMIFS(作業日報!$F$915:$F$935,作業日報!$E$915:$E$935,$A54,作業日報!$H$915:$H$935,"○")</f>
        <v>0</v>
      </c>
      <c r="AA54" s="230">
        <f>SUMIFS(作業日報!$B$958:$B$978,作業日報!$A$958:$A$978,$A54,作業日報!$D$958:$D$978,"○")+SUMIFS(作業日報!$F$958:$F$978,作業日報!$E$958:$E$978,$A54,作業日報!$H$958:$H$978,"○")</f>
        <v>0</v>
      </c>
    </row>
    <row r="55" spans="1:27" x14ac:dyDescent="0.15">
      <c r="A55" s="168"/>
      <c r="B55" s="169"/>
      <c r="C55" s="170"/>
      <c r="D55" s="171">
        <f>SUMIFS(作業日報!B:B,作業日報!A:A,A55,作業日報!D:D,"○")+SUMIFS(作業日報!F:F,作業日報!E:E,A55,作業日報!H:H,"○")</f>
        <v>0</v>
      </c>
      <c r="E55" s="240">
        <f>SUMIFS(作業日報!$B$12:$B$32,作業日報!$A$12:$A$32,$A55,作業日報!$D$12:$D$32,"○")+SUMIFS(作業日報!$F$12:$F$32,作業日報!$E$12:$E$32,$A55,作業日報!$H$12:$H$32,"○")</f>
        <v>0</v>
      </c>
      <c r="F55" s="167">
        <f>SUMIFS(作業日報!$B$55:$B$75,作業日報!$A$55:$A$75,$A55,作業日報!$D$55:$D$75,"○")+SUMIFS(作業日報!$F$55:$F$75,作業日報!$E$55:$E$75,$A55,作業日報!$H$55:$H$75,"○")</f>
        <v>0</v>
      </c>
      <c r="G55" s="167">
        <f>SUMIFS(作業日報!$B$98:$B$118,作業日報!$A$98:$A$118,$A55,作業日報!$D$98:$D$118,"○")+SUMIFS(作業日報!$F$98:$F$118,作業日報!$E$98:$E$118,$A55,作業日報!$H$98:$H$118,"○")</f>
        <v>0</v>
      </c>
      <c r="H55" s="167">
        <f>SUMIFS(作業日報!$B$141:$B$161,作業日報!$A$141:$A$161,$A55,作業日報!$D$141:$D$161,"○")+SUMIFS(作業日報!$F$141:$F$161,作業日報!$E$141:$E$161,$A55,作業日報!$H$141:$H$161,"○")</f>
        <v>0</v>
      </c>
      <c r="I55" s="167">
        <f>SUMIFS(作業日報!$B$184:$B$204,作業日報!$A$184:$A$204,$A55,作業日報!$D$184:$D$204,"○")+SUMIFS(作業日報!$F$184:$F$204,作業日報!$E$184:$E$204,$A55,作業日報!$H$184:$H$204,"○")</f>
        <v>0</v>
      </c>
      <c r="J55" s="167">
        <f>SUMIFS(作業日報!$B$227:$B$247,作業日報!$A$227:$A$247,$A55,作業日報!$D$227:$D$247,"○")+SUMIFS(作業日報!$F$227:$F$247,作業日報!$E$227:$E$247,$A55,作業日報!$H$227:$H$247,"○")</f>
        <v>0</v>
      </c>
      <c r="K55" s="167">
        <f>SUMIFS(作業日報!$B$270:$B$290,作業日報!$A$270:$A$290,$A55,作業日報!$D$270:$D$290,"○")+SUMIFS(作業日報!$F$270:$F$290,作業日報!$E$270:$E$290,$A55,作業日報!$H$270:$H$290,"○")</f>
        <v>0</v>
      </c>
      <c r="L55" s="167">
        <f>SUMIFS(作業日報!$B$313:$B$333,作業日報!$A$313:$A$333,$A55,作業日報!$D$313:$D$333,"○")+SUMIFS(作業日報!$F$313:$F$333,作業日報!$E$313:$E$333,$A55,作業日報!$H$313:$H$333,"○")</f>
        <v>0</v>
      </c>
      <c r="M55" s="167">
        <f>SUMIFS(作業日報!$B$356:$B$376,作業日報!$A$356:$A$376,$A55,作業日報!$D$356:$D$376,"○")+SUMIFS(作業日報!$F$356:$F$376,作業日報!$E$356:$E$376,$A55,作業日報!$H$356:$H$376,"○")</f>
        <v>0</v>
      </c>
      <c r="N55" s="167">
        <f>SUMIFS(作業日報!$B$399:$B$419,作業日報!$A$399:$A$419,$A55,作業日報!$D$399:$D$419,"○")+SUMIFS(作業日報!$F$399:$F$419,作業日報!$E$399:$E$419,$A55,作業日報!$H$399:$H$419,"○")</f>
        <v>0</v>
      </c>
      <c r="O55" s="167">
        <f>SUMIFS(作業日報!$B$442:$B$462,作業日報!$A$442:$A$462,$A55,作業日報!$D$442:$D$462,"○")+SUMIFS(作業日報!$F$442:$F$462,作業日報!$E$442:$E$462,$A55,作業日報!$H$442:$H$462,"○")</f>
        <v>0</v>
      </c>
      <c r="P55" s="167">
        <f>SUMIFS(作業日報!$B$485:$B$505,作業日報!$A$485:$A$505,$A55,作業日報!$D$485:$D$505,"○")+SUMIFS(作業日報!$F$485:$F$505,作業日報!$E$485:$E$505,$A55,作業日報!$H$485:$H$505,"○")</f>
        <v>0</v>
      </c>
      <c r="Q55" s="167">
        <f>SUMIFS(作業日報!$B$528:$B$548,作業日報!$A$528:$A$548,$A55,作業日報!$D$528:$D$548,"○")+SUMIFS(作業日報!$F$528:$F$548,作業日報!$E$528:$E$548,$A55,作業日報!$H$528:$H$548,"○")</f>
        <v>0</v>
      </c>
      <c r="R55" s="167">
        <f>SUMIFS(作業日報!$B$571:$B$591,作業日報!$A$571:$A$591,$A55,作業日報!$D$571:$D$591,"○")+SUMIFS(作業日報!$F$571:$F$591,作業日報!$E$571:$E$591,$A55,作業日報!$H$571:$H$591,"○")</f>
        <v>0</v>
      </c>
      <c r="S55" s="230">
        <f>SUMIFS(作業日報!$B$614:$B$634,作業日報!$A$614:$A$634,$A55,作業日報!$D$614:$D$634,"○")+SUMIFS(作業日報!$F$614:$F$634,作業日報!$E$614:$E$634,$A55,作業日報!$H$614:$H$634,"○")</f>
        <v>0</v>
      </c>
      <c r="T55" s="237">
        <f>SUMIFS(作業日報!$B$657:$B$677,作業日報!$A$657:$A$677,$A55,作業日報!$D$657:$D$677,"○")+SUMIFS(作業日報!$F$657:$F$677,作業日報!$E$657:$E$677,$A55,作業日報!$H$657:$H$677,"○")</f>
        <v>0</v>
      </c>
      <c r="U55" s="238">
        <f>SUMIFS(作業日報!$B$700:$B$720,作業日報!$A$700:$A$720,$A55,作業日報!$D$700:$D$720,"○")+SUMIFS(作業日報!$F$700:$F$720,作業日報!$E$700:$E$720,$A55,作業日報!$H$700:$H$720,"○")</f>
        <v>0</v>
      </c>
      <c r="V55" s="238">
        <f>SUMIFS(作業日報!$B$743:$B$763,作業日報!$A$743:$A$763,$A55,作業日報!$D$743:$D$763,"○")+SUMIFS(作業日報!$F$743:$F$763,作業日報!$E$743:$E$763,$A55,作業日報!$H$743:$H$763,"○")</f>
        <v>0</v>
      </c>
      <c r="W55" s="238">
        <f>SUMIFS(作業日報!$B$786:$B$806,作業日報!$A$786:$A$806,$A55,作業日報!$D$786:$D$806,"○")+SUMIFS(作業日報!$F$786:$F$806,作業日報!$E$786:$E$806,$A55,作業日報!$H$786:$H$806,"○")</f>
        <v>0</v>
      </c>
      <c r="X55" s="238">
        <f>SUMIFS(作業日報!$B$829:$B$849,作業日報!$A$829:$A$849,$A55,作業日報!$D$829:$D$849,"○")+SUMIFS(作業日報!$F$829:$F$849,作業日報!$E$829:$E$849,$A55,作業日報!$H$829:$H$849,"○")</f>
        <v>0</v>
      </c>
      <c r="Y55" s="238">
        <f>SUMIFS(作業日報!$B$872:$B$892,作業日報!$A$872:$A$892,$A55,作業日報!$D$872:$D$892,"○")+SUMIFS(作業日報!$F$872:$F$892,作業日報!$E$872:$E$892,$A55,作業日報!$H$872:$H$892,"○")</f>
        <v>0</v>
      </c>
      <c r="Z55" s="238">
        <f>SUMIFS(作業日報!$B$915:$B$935,作業日報!$A$915:$A$935,$A55,作業日報!$D$915:$D$935,"○")+SUMIFS(作業日報!$F$915:$F$935,作業日報!$E$915:$E$935,$A55,作業日報!$H$915:$H$935,"○")</f>
        <v>0</v>
      </c>
      <c r="AA55" s="230">
        <f>SUMIFS(作業日報!$B$958:$B$978,作業日報!$A$958:$A$978,$A55,作業日報!$D$958:$D$978,"○")+SUMIFS(作業日報!$F$958:$F$978,作業日報!$E$958:$E$978,$A55,作業日報!$H$958:$H$978,"○")</f>
        <v>0</v>
      </c>
    </row>
    <row r="56" spans="1:27" x14ac:dyDescent="0.15">
      <c r="A56" s="168"/>
      <c r="B56" s="169"/>
      <c r="C56" s="170"/>
      <c r="D56" s="171">
        <f>SUMIFS(作業日報!B:B,作業日報!A:A,A56,作業日報!D:D,"○")+SUMIFS(作業日報!F:F,作業日報!E:E,A56,作業日報!H:H,"○")</f>
        <v>0</v>
      </c>
      <c r="E56" s="240">
        <f>SUMIFS(作業日報!$B$12:$B$32,作業日報!$A$12:$A$32,$A56,作業日報!$D$12:$D$32,"○")+SUMIFS(作業日報!$F$12:$F$32,作業日報!$E$12:$E$32,$A56,作業日報!$H$12:$H$32,"○")</f>
        <v>0</v>
      </c>
      <c r="F56" s="167">
        <f>SUMIFS(作業日報!$B$55:$B$75,作業日報!$A$55:$A$75,$A56,作業日報!$D$55:$D$75,"○")+SUMIFS(作業日報!$F$55:$F$75,作業日報!$E$55:$E$75,$A56,作業日報!$H$55:$H$75,"○")</f>
        <v>0</v>
      </c>
      <c r="G56" s="167">
        <f>SUMIFS(作業日報!$B$98:$B$118,作業日報!$A$98:$A$118,$A56,作業日報!$D$98:$D$118,"○")+SUMIFS(作業日報!$F$98:$F$118,作業日報!$E$98:$E$118,$A56,作業日報!$H$98:$H$118,"○")</f>
        <v>0</v>
      </c>
      <c r="H56" s="167">
        <f>SUMIFS(作業日報!$B$141:$B$161,作業日報!$A$141:$A$161,$A56,作業日報!$D$141:$D$161,"○")+SUMIFS(作業日報!$F$141:$F$161,作業日報!$E$141:$E$161,$A56,作業日報!$H$141:$H$161,"○")</f>
        <v>0</v>
      </c>
      <c r="I56" s="167">
        <f>SUMIFS(作業日報!$B$184:$B$204,作業日報!$A$184:$A$204,$A56,作業日報!$D$184:$D$204,"○")+SUMIFS(作業日報!$F$184:$F$204,作業日報!$E$184:$E$204,$A56,作業日報!$H$184:$H$204,"○")</f>
        <v>0</v>
      </c>
      <c r="J56" s="167">
        <f>SUMIFS(作業日報!$B$227:$B$247,作業日報!$A$227:$A$247,$A56,作業日報!$D$227:$D$247,"○")+SUMIFS(作業日報!$F$227:$F$247,作業日報!$E$227:$E$247,$A56,作業日報!$H$227:$H$247,"○")</f>
        <v>0</v>
      </c>
      <c r="K56" s="167">
        <f>SUMIFS(作業日報!$B$270:$B$290,作業日報!$A$270:$A$290,$A56,作業日報!$D$270:$D$290,"○")+SUMIFS(作業日報!$F$270:$F$290,作業日報!$E$270:$E$290,$A56,作業日報!$H$270:$H$290,"○")</f>
        <v>0</v>
      </c>
      <c r="L56" s="167">
        <f>SUMIFS(作業日報!$B$313:$B$333,作業日報!$A$313:$A$333,$A56,作業日報!$D$313:$D$333,"○")+SUMIFS(作業日報!$F$313:$F$333,作業日報!$E$313:$E$333,$A56,作業日報!$H$313:$H$333,"○")</f>
        <v>0</v>
      </c>
      <c r="M56" s="167">
        <f>SUMIFS(作業日報!$B$356:$B$376,作業日報!$A$356:$A$376,$A56,作業日報!$D$356:$D$376,"○")+SUMIFS(作業日報!$F$356:$F$376,作業日報!$E$356:$E$376,$A56,作業日報!$H$356:$H$376,"○")</f>
        <v>0</v>
      </c>
      <c r="N56" s="167">
        <f>SUMIFS(作業日報!$B$399:$B$419,作業日報!$A$399:$A$419,$A56,作業日報!$D$399:$D$419,"○")+SUMIFS(作業日報!$F$399:$F$419,作業日報!$E$399:$E$419,$A56,作業日報!$H$399:$H$419,"○")</f>
        <v>0</v>
      </c>
      <c r="O56" s="167">
        <f>SUMIFS(作業日報!$B$442:$B$462,作業日報!$A$442:$A$462,$A56,作業日報!$D$442:$D$462,"○")+SUMIFS(作業日報!$F$442:$F$462,作業日報!$E$442:$E$462,$A56,作業日報!$H$442:$H$462,"○")</f>
        <v>0</v>
      </c>
      <c r="P56" s="167">
        <f>SUMIFS(作業日報!$B$485:$B$505,作業日報!$A$485:$A$505,$A56,作業日報!$D$485:$D$505,"○")+SUMIFS(作業日報!$F$485:$F$505,作業日報!$E$485:$E$505,$A56,作業日報!$H$485:$H$505,"○")</f>
        <v>0</v>
      </c>
      <c r="Q56" s="167">
        <f>SUMIFS(作業日報!$B$528:$B$548,作業日報!$A$528:$A$548,$A56,作業日報!$D$528:$D$548,"○")+SUMIFS(作業日報!$F$528:$F$548,作業日報!$E$528:$E$548,$A56,作業日報!$H$528:$H$548,"○")</f>
        <v>0</v>
      </c>
      <c r="R56" s="167">
        <f>SUMIFS(作業日報!$B$571:$B$591,作業日報!$A$571:$A$591,$A56,作業日報!$D$571:$D$591,"○")+SUMIFS(作業日報!$F$571:$F$591,作業日報!$E$571:$E$591,$A56,作業日報!$H$571:$H$591,"○")</f>
        <v>0</v>
      </c>
      <c r="S56" s="230">
        <f>SUMIFS(作業日報!$B$614:$B$634,作業日報!$A$614:$A$634,$A56,作業日報!$D$614:$D$634,"○")+SUMIFS(作業日報!$F$614:$F$634,作業日報!$E$614:$E$634,$A56,作業日報!$H$614:$H$634,"○")</f>
        <v>0</v>
      </c>
      <c r="T56" s="237">
        <f>SUMIFS(作業日報!$B$657:$B$677,作業日報!$A$657:$A$677,$A56,作業日報!$D$657:$D$677,"○")+SUMIFS(作業日報!$F$657:$F$677,作業日報!$E$657:$E$677,$A56,作業日報!$H$657:$H$677,"○")</f>
        <v>0</v>
      </c>
      <c r="U56" s="238">
        <f>SUMIFS(作業日報!$B$700:$B$720,作業日報!$A$700:$A$720,$A56,作業日報!$D$700:$D$720,"○")+SUMIFS(作業日報!$F$700:$F$720,作業日報!$E$700:$E$720,$A56,作業日報!$H$700:$H$720,"○")</f>
        <v>0</v>
      </c>
      <c r="V56" s="238">
        <f>SUMIFS(作業日報!$B$743:$B$763,作業日報!$A$743:$A$763,$A56,作業日報!$D$743:$D$763,"○")+SUMIFS(作業日報!$F$743:$F$763,作業日報!$E$743:$E$763,$A56,作業日報!$H$743:$H$763,"○")</f>
        <v>0</v>
      </c>
      <c r="W56" s="238">
        <f>SUMIFS(作業日報!$B$786:$B$806,作業日報!$A$786:$A$806,$A56,作業日報!$D$786:$D$806,"○")+SUMIFS(作業日報!$F$786:$F$806,作業日報!$E$786:$E$806,$A56,作業日報!$H$786:$H$806,"○")</f>
        <v>0</v>
      </c>
      <c r="X56" s="238">
        <f>SUMIFS(作業日報!$B$829:$B$849,作業日報!$A$829:$A$849,$A56,作業日報!$D$829:$D$849,"○")+SUMIFS(作業日報!$F$829:$F$849,作業日報!$E$829:$E$849,$A56,作業日報!$H$829:$H$849,"○")</f>
        <v>0</v>
      </c>
      <c r="Y56" s="238">
        <f>SUMIFS(作業日報!$B$872:$B$892,作業日報!$A$872:$A$892,$A56,作業日報!$D$872:$D$892,"○")+SUMIFS(作業日報!$F$872:$F$892,作業日報!$E$872:$E$892,$A56,作業日報!$H$872:$H$892,"○")</f>
        <v>0</v>
      </c>
      <c r="Z56" s="238">
        <f>SUMIFS(作業日報!$B$915:$B$935,作業日報!$A$915:$A$935,$A56,作業日報!$D$915:$D$935,"○")+SUMIFS(作業日報!$F$915:$F$935,作業日報!$E$915:$E$935,$A56,作業日報!$H$915:$H$935,"○")</f>
        <v>0</v>
      </c>
      <c r="AA56" s="230">
        <f>SUMIFS(作業日報!$B$958:$B$978,作業日報!$A$958:$A$978,$A56,作業日報!$D$958:$D$978,"○")+SUMIFS(作業日報!$F$958:$F$978,作業日報!$E$958:$E$978,$A56,作業日報!$H$958:$H$978,"○")</f>
        <v>0</v>
      </c>
    </row>
    <row r="57" spans="1:27" x14ac:dyDescent="0.15">
      <c r="A57" s="168"/>
      <c r="B57" s="169"/>
      <c r="C57" s="170"/>
      <c r="D57" s="171">
        <f>SUMIFS(作業日報!B:B,作業日報!A:A,A57,作業日報!D:D,"○")+SUMIFS(作業日報!F:F,作業日報!E:E,A57,作業日報!H:H,"○")</f>
        <v>0</v>
      </c>
      <c r="E57" s="240">
        <f>SUMIFS(作業日報!$B$12:$B$32,作業日報!$A$12:$A$32,$A57,作業日報!$D$12:$D$32,"○")+SUMIFS(作業日報!$F$12:$F$32,作業日報!$E$12:$E$32,$A57,作業日報!$H$12:$H$32,"○")</f>
        <v>0</v>
      </c>
      <c r="F57" s="167">
        <f>SUMIFS(作業日報!$B$55:$B$75,作業日報!$A$55:$A$75,$A57,作業日報!$D$55:$D$75,"○")+SUMIFS(作業日報!$F$55:$F$75,作業日報!$E$55:$E$75,$A57,作業日報!$H$55:$H$75,"○")</f>
        <v>0</v>
      </c>
      <c r="G57" s="167">
        <f>SUMIFS(作業日報!$B$98:$B$118,作業日報!$A$98:$A$118,$A57,作業日報!$D$98:$D$118,"○")+SUMIFS(作業日報!$F$98:$F$118,作業日報!$E$98:$E$118,$A57,作業日報!$H$98:$H$118,"○")</f>
        <v>0</v>
      </c>
      <c r="H57" s="167">
        <f>SUMIFS(作業日報!$B$141:$B$161,作業日報!$A$141:$A$161,$A57,作業日報!$D$141:$D$161,"○")+SUMIFS(作業日報!$F$141:$F$161,作業日報!$E$141:$E$161,$A57,作業日報!$H$141:$H$161,"○")</f>
        <v>0</v>
      </c>
      <c r="I57" s="167">
        <f>SUMIFS(作業日報!$B$184:$B$204,作業日報!$A$184:$A$204,$A57,作業日報!$D$184:$D$204,"○")+SUMIFS(作業日報!$F$184:$F$204,作業日報!$E$184:$E$204,$A57,作業日報!$H$184:$H$204,"○")</f>
        <v>0</v>
      </c>
      <c r="J57" s="167">
        <f>SUMIFS(作業日報!$B$227:$B$247,作業日報!$A$227:$A$247,$A57,作業日報!$D$227:$D$247,"○")+SUMIFS(作業日報!$F$227:$F$247,作業日報!$E$227:$E$247,$A57,作業日報!$H$227:$H$247,"○")</f>
        <v>0</v>
      </c>
      <c r="K57" s="167">
        <f>SUMIFS(作業日報!$B$270:$B$290,作業日報!$A$270:$A$290,$A57,作業日報!$D$270:$D$290,"○")+SUMIFS(作業日報!$F$270:$F$290,作業日報!$E$270:$E$290,$A57,作業日報!$H$270:$H$290,"○")</f>
        <v>0</v>
      </c>
      <c r="L57" s="167">
        <f>SUMIFS(作業日報!$B$313:$B$333,作業日報!$A$313:$A$333,$A57,作業日報!$D$313:$D$333,"○")+SUMIFS(作業日報!$F$313:$F$333,作業日報!$E$313:$E$333,$A57,作業日報!$H$313:$H$333,"○")</f>
        <v>0</v>
      </c>
      <c r="M57" s="167">
        <f>SUMIFS(作業日報!$B$356:$B$376,作業日報!$A$356:$A$376,$A57,作業日報!$D$356:$D$376,"○")+SUMIFS(作業日報!$F$356:$F$376,作業日報!$E$356:$E$376,$A57,作業日報!$H$356:$H$376,"○")</f>
        <v>0</v>
      </c>
      <c r="N57" s="167">
        <f>SUMIFS(作業日報!$B$399:$B$419,作業日報!$A$399:$A$419,$A57,作業日報!$D$399:$D$419,"○")+SUMIFS(作業日報!$F$399:$F$419,作業日報!$E$399:$E$419,$A57,作業日報!$H$399:$H$419,"○")</f>
        <v>0</v>
      </c>
      <c r="O57" s="167">
        <f>SUMIFS(作業日報!$B$442:$B$462,作業日報!$A$442:$A$462,$A57,作業日報!$D$442:$D$462,"○")+SUMIFS(作業日報!$F$442:$F$462,作業日報!$E$442:$E$462,$A57,作業日報!$H$442:$H$462,"○")</f>
        <v>0</v>
      </c>
      <c r="P57" s="167">
        <f>SUMIFS(作業日報!$B$485:$B$505,作業日報!$A$485:$A$505,$A57,作業日報!$D$485:$D$505,"○")+SUMIFS(作業日報!$F$485:$F$505,作業日報!$E$485:$E$505,$A57,作業日報!$H$485:$H$505,"○")</f>
        <v>0</v>
      </c>
      <c r="Q57" s="167">
        <f>SUMIFS(作業日報!$B$528:$B$548,作業日報!$A$528:$A$548,$A57,作業日報!$D$528:$D$548,"○")+SUMIFS(作業日報!$F$528:$F$548,作業日報!$E$528:$E$548,$A57,作業日報!$H$528:$H$548,"○")</f>
        <v>0</v>
      </c>
      <c r="R57" s="167">
        <f>SUMIFS(作業日報!$B$571:$B$591,作業日報!$A$571:$A$591,$A57,作業日報!$D$571:$D$591,"○")+SUMIFS(作業日報!$F$571:$F$591,作業日報!$E$571:$E$591,$A57,作業日報!$H$571:$H$591,"○")</f>
        <v>0</v>
      </c>
      <c r="S57" s="230">
        <f>SUMIFS(作業日報!$B$614:$B$634,作業日報!$A$614:$A$634,$A57,作業日報!$D$614:$D$634,"○")+SUMIFS(作業日報!$F$614:$F$634,作業日報!$E$614:$E$634,$A57,作業日報!$H$614:$H$634,"○")</f>
        <v>0</v>
      </c>
      <c r="T57" s="237">
        <f>SUMIFS(作業日報!$B$657:$B$677,作業日報!$A$657:$A$677,$A57,作業日報!$D$657:$D$677,"○")+SUMIFS(作業日報!$F$657:$F$677,作業日報!$E$657:$E$677,$A57,作業日報!$H$657:$H$677,"○")</f>
        <v>0</v>
      </c>
      <c r="U57" s="238">
        <f>SUMIFS(作業日報!$B$700:$B$720,作業日報!$A$700:$A$720,$A57,作業日報!$D$700:$D$720,"○")+SUMIFS(作業日報!$F$700:$F$720,作業日報!$E$700:$E$720,$A57,作業日報!$H$700:$H$720,"○")</f>
        <v>0</v>
      </c>
      <c r="V57" s="238">
        <f>SUMIFS(作業日報!$B$743:$B$763,作業日報!$A$743:$A$763,$A57,作業日報!$D$743:$D$763,"○")+SUMIFS(作業日報!$F$743:$F$763,作業日報!$E$743:$E$763,$A57,作業日報!$H$743:$H$763,"○")</f>
        <v>0</v>
      </c>
      <c r="W57" s="238">
        <f>SUMIFS(作業日報!$B$786:$B$806,作業日報!$A$786:$A$806,$A57,作業日報!$D$786:$D$806,"○")+SUMIFS(作業日報!$F$786:$F$806,作業日報!$E$786:$E$806,$A57,作業日報!$H$786:$H$806,"○")</f>
        <v>0</v>
      </c>
      <c r="X57" s="238">
        <f>SUMIFS(作業日報!$B$829:$B$849,作業日報!$A$829:$A$849,$A57,作業日報!$D$829:$D$849,"○")+SUMIFS(作業日報!$F$829:$F$849,作業日報!$E$829:$E$849,$A57,作業日報!$H$829:$H$849,"○")</f>
        <v>0</v>
      </c>
      <c r="Y57" s="238">
        <f>SUMIFS(作業日報!$B$872:$B$892,作業日報!$A$872:$A$892,$A57,作業日報!$D$872:$D$892,"○")+SUMIFS(作業日報!$F$872:$F$892,作業日報!$E$872:$E$892,$A57,作業日報!$H$872:$H$892,"○")</f>
        <v>0</v>
      </c>
      <c r="Z57" s="238">
        <f>SUMIFS(作業日報!$B$915:$B$935,作業日報!$A$915:$A$935,$A57,作業日報!$D$915:$D$935,"○")+SUMIFS(作業日報!$F$915:$F$935,作業日報!$E$915:$E$935,$A57,作業日報!$H$915:$H$935,"○")</f>
        <v>0</v>
      </c>
      <c r="AA57" s="230">
        <f>SUMIFS(作業日報!$B$958:$B$978,作業日報!$A$958:$A$978,$A57,作業日報!$D$958:$D$978,"○")+SUMIFS(作業日報!$F$958:$F$978,作業日報!$E$958:$E$978,$A57,作業日報!$H$958:$H$978,"○")</f>
        <v>0</v>
      </c>
    </row>
    <row r="58" spans="1:27" x14ac:dyDescent="0.15">
      <c r="A58" s="168"/>
      <c r="B58" s="169"/>
      <c r="C58" s="170"/>
      <c r="D58" s="171">
        <f>SUMIFS(作業日報!B:B,作業日報!A:A,A58,作業日報!D:D,"○")+SUMIFS(作業日報!F:F,作業日報!E:E,A58,作業日報!H:H,"○")</f>
        <v>0</v>
      </c>
      <c r="E58" s="240">
        <f>SUMIFS(作業日報!$B$12:$B$32,作業日報!$A$12:$A$32,$A58,作業日報!$D$12:$D$32,"○")+SUMIFS(作業日報!$F$12:$F$32,作業日報!$E$12:$E$32,$A58,作業日報!$H$12:$H$32,"○")</f>
        <v>0</v>
      </c>
      <c r="F58" s="167">
        <f>SUMIFS(作業日報!$B$55:$B$75,作業日報!$A$55:$A$75,$A58,作業日報!$D$55:$D$75,"○")+SUMIFS(作業日報!$F$55:$F$75,作業日報!$E$55:$E$75,$A58,作業日報!$H$55:$H$75,"○")</f>
        <v>0</v>
      </c>
      <c r="G58" s="167">
        <f>SUMIFS(作業日報!$B$98:$B$118,作業日報!$A$98:$A$118,$A58,作業日報!$D$98:$D$118,"○")+SUMIFS(作業日報!$F$98:$F$118,作業日報!$E$98:$E$118,$A58,作業日報!$H$98:$H$118,"○")</f>
        <v>0</v>
      </c>
      <c r="H58" s="167">
        <f>SUMIFS(作業日報!$B$141:$B$161,作業日報!$A$141:$A$161,$A58,作業日報!$D$141:$D$161,"○")+SUMIFS(作業日報!$F$141:$F$161,作業日報!$E$141:$E$161,$A58,作業日報!$H$141:$H$161,"○")</f>
        <v>0</v>
      </c>
      <c r="I58" s="167">
        <f>SUMIFS(作業日報!$B$184:$B$204,作業日報!$A$184:$A$204,$A58,作業日報!$D$184:$D$204,"○")+SUMIFS(作業日報!$F$184:$F$204,作業日報!$E$184:$E$204,$A58,作業日報!$H$184:$H$204,"○")</f>
        <v>0</v>
      </c>
      <c r="J58" s="167">
        <f>SUMIFS(作業日報!$B$227:$B$247,作業日報!$A$227:$A$247,$A58,作業日報!$D$227:$D$247,"○")+SUMIFS(作業日報!$F$227:$F$247,作業日報!$E$227:$E$247,$A58,作業日報!$H$227:$H$247,"○")</f>
        <v>0</v>
      </c>
      <c r="K58" s="167">
        <f>SUMIFS(作業日報!$B$270:$B$290,作業日報!$A$270:$A$290,$A58,作業日報!$D$270:$D$290,"○")+SUMIFS(作業日報!$F$270:$F$290,作業日報!$E$270:$E$290,$A58,作業日報!$H$270:$H$290,"○")</f>
        <v>0</v>
      </c>
      <c r="L58" s="167">
        <f>SUMIFS(作業日報!$B$313:$B$333,作業日報!$A$313:$A$333,$A58,作業日報!$D$313:$D$333,"○")+SUMIFS(作業日報!$F$313:$F$333,作業日報!$E$313:$E$333,$A58,作業日報!$H$313:$H$333,"○")</f>
        <v>0</v>
      </c>
      <c r="M58" s="167">
        <f>SUMIFS(作業日報!$B$356:$B$376,作業日報!$A$356:$A$376,$A58,作業日報!$D$356:$D$376,"○")+SUMIFS(作業日報!$F$356:$F$376,作業日報!$E$356:$E$376,$A58,作業日報!$H$356:$H$376,"○")</f>
        <v>0</v>
      </c>
      <c r="N58" s="167">
        <f>SUMIFS(作業日報!$B$399:$B$419,作業日報!$A$399:$A$419,$A58,作業日報!$D$399:$D$419,"○")+SUMIFS(作業日報!$F$399:$F$419,作業日報!$E$399:$E$419,$A58,作業日報!$H$399:$H$419,"○")</f>
        <v>0</v>
      </c>
      <c r="O58" s="167">
        <f>SUMIFS(作業日報!$B$442:$B$462,作業日報!$A$442:$A$462,$A58,作業日報!$D$442:$D$462,"○")+SUMIFS(作業日報!$F$442:$F$462,作業日報!$E$442:$E$462,$A58,作業日報!$H$442:$H$462,"○")</f>
        <v>0</v>
      </c>
      <c r="P58" s="167">
        <f>SUMIFS(作業日報!$B$485:$B$505,作業日報!$A$485:$A$505,$A58,作業日報!$D$485:$D$505,"○")+SUMIFS(作業日報!$F$485:$F$505,作業日報!$E$485:$E$505,$A58,作業日報!$H$485:$H$505,"○")</f>
        <v>0</v>
      </c>
      <c r="Q58" s="167">
        <f>SUMIFS(作業日報!$B$528:$B$548,作業日報!$A$528:$A$548,$A58,作業日報!$D$528:$D$548,"○")+SUMIFS(作業日報!$F$528:$F$548,作業日報!$E$528:$E$548,$A58,作業日報!$H$528:$H$548,"○")</f>
        <v>0</v>
      </c>
      <c r="R58" s="167">
        <f>SUMIFS(作業日報!$B$571:$B$591,作業日報!$A$571:$A$591,$A58,作業日報!$D$571:$D$591,"○")+SUMIFS(作業日報!$F$571:$F$591,作業日報!$E$571:$E$591,$A58,作業日報!$H$571:$H$591,"○")</f>
        <v>0</v>
      </c>
      <c r="S58" s="230">
        <f>SUMIFS(作業日報!$B$614:$B$634,作業日報!$A$614:$A$634,$A58,作業日報!$D$614:$D$634,"○")+SUMIFS(作業日報!$F$614:$F$634,作業日報!$E$614:$E$634,$A58,作業日報!$H$614:$H$634,"○")</f>
        <v>0</v>
      </c>
      <c r="T58" s="237">
        <f>SUMIFS(作業日報!$B$657:$B$677,作業日報!$A$657:$A$677,$A58,作業日報!$D$657:$D$677,"○")+SUMIFS(作業日報!$F$657:$F$677,作業日報!$E$657:$E$677,$A58,作業日報!$H$657:$H$677,"○")</f>
        <v>0</v>
      </c>
      <c r="U58" s="238">
        <f>SUMIFS(作業日報!$B$700:$B$720,作業日報!$A$700:$A$720,$A58,作業日報!$D$700:$D$720,"○")+SUMIFS(作業日報!$F$700:$F$720,作業日報!$E$700:$E$720,$A58,作業日報!$H$700:$H$720,"○")</f>
        <v>0</v>
      </c>
      <c r="V58" s="238">
        <f>SUMIFS(作業日報!$B$743:$B$763,作業日報!$A$743:$A$763,$A58,作業日報!$D$743:$D$763,"○")+SUMIFS(作業日報!$F$743:$F$763,作業日報!$E$743:$E$763,$A58,作業日報!$H$743:$H$763,"○")</f>
        <v>0</v>
      </c>
      <c r="W58" s="238">
        <f>SUMIFS(作業日報!$B$786:$B$806,作業日報!$A$786:$A$806,$A58,作業日報!$D$786:$D$806,"○")+SUMIFS(作業日報!$F$786:$F$806,作業日報!$E$786:$E$806,$A58,作業日報!$H$786:$H$806,"○")</f>
        <v>0</v>
      </c>
      <c r="X58" s="238">
        <f>SUMIFS(作業日報!$B$829:$B$849,作業日報!$A$829:$A$849,$A58,作業日報!$D$829:$D$849,"○")+SUMIFS(作業日報!$F$829:$F$849,作業日報!$E$829:$E$849,$A58,作業日報!$H$829:$H$849,"○")</f>
        <v>0</v>
      </c>
      <c r="Y58" s="238">
        <f>SUMIFS(作業日報!$B$872:$B$892,作業日報!$A$872:$A$892,$A58,作業日報!$D$872:$D$892,"○")+SUMIFS(作業日報!$F$872:$F$892,作業日報!$E$872:$E$892,$A58,作業日報!$H$872:$H$892,"○")</f>
        <v>0</v>
      </c>
      <c r="Z58" s="238">
        <f>SUMIFS(作業日報!$B$915:$B$935,作業日報!$A$915:$A$935,$A58,作業日報!$D$915:$D$935,"○")+SUMIFS(作業日報!$F$915:$F$935,作業日報!$E$915:$E$935,$A58,作業日報!$H$915:$H$935,"○")</f>
        <v>0</v>
      </c>
      <c r="AA58" s="230">
        <f>SUMIFS(作業日報!$B$958:$B$978,作業日報!$A$958:$A$978,$A58,作業日報!$D$958:$D$978,"○")+SUMIFS(作業日報!$F$958:$F$978,作業日報!$E$958:$E$978,$A58,作業日報!$H$958:$H$978,"○")</f>
        <v>0</v>
      </c>
    </row>
    <row r="59" spans="1:27" x14ac:dyDescent="0.15">
      <c r="A59" s="168"/>
      <c r="B59" s="169"/>
      <c r="C59" s="170"/>
      <c r="D59" s="171">
        <f>SUMIFS(作業日報!B:B,作業日報!A:A,A59,作業日報!D:D,"○")+SUMIFS(作業日報!F:F,作業日報!E:E,A59,作業日報!H:H,"○")</f>
        <v>0</v>
      </c>
      <c r="E59" s="240">
        <f>SUMIFS(作業日報!$B$12:$B$32,作業日報!$A$12:$A$32,$A59,作業日報!$D$12:$D$32,"○")+SUMIFS(作業日報!$F$12:$F$32,作業日報!$E$12:$E$32,$A59,作業日報!$H$12:$H$32,"○")</f>
        <v>0</v>
      </c>
      <c r="F59" s="167">
        <f>SUMIFS(作業日報!$B$55:$B$75,作業日報!$A$55:$A$75,$A59,作業日報!$D$55:$D$75,"○")+SUMIFS(作業日報!$F$55:$F$75,作業日報!$E$55:$E$75,$A59,作業日報!$H$55:$H$75,"○")</f>
        <v>0</v>
      </c>
      <c r="G59" s="167">
        <f>SUMIFS(作業日報!$B$98:$B$118,作業日報!$A$98:$A$118,$A59,作業日報!$D$98:$D$118,"○")+SUMIFS(作業日報!$F$98:$F$118,作業日報!$E$98:$E$118,$A59,作業日報!$H$98:$H$118,"○")</f>
        <v>0</v>
      </c>
      <c r="H59" s="167">
        <f>SUMIFS(作業日報!$B$141:$B$161,作業日報!$A$141:$A$161,$A59,作業日報!$D$141:$D$161,"○")+SUMIFS(作業日報!$F$141:$F$161,作業日報!$E$141:$E$161,$A59,作業日報!$H$141:$H$161,"○")</f>
        <v>0</v>
      </c>
      <c r="I59" s="167">
        <f>SUMIFS(作業日報!$B$184:$B$204,作業日報!$A$184:$A$204,$A59,作業日報!$D$184:$D$204,"○")+SUMIFS(作業日報!$F$184:$F$204,作業日報!$E$184:$E$204,$A59,作業日報!$H$184:$H$204,"○")</f>
        <v>0</v>
      </c>
      <c r="J59" s="167">
        <f>SUMIFS(作業日報!$B$227:$B$247,作業日報!$A$227:$A$247,$A59,作業日報!$D$227:$D$247,"○")+SUMIFS(作業日報!$F$227:$F$247,作業日報!$E$227:$E$247,$A59,作業日報!$H$227:$H$247,"○")</f>
        <v>0</v>
      </c>
      <c r="K59" s="167">
        <f>SUMIFS(作業日報!$B$270:$B$290,作業日報!$A$270:$A$290,$A59,作業日報!$D$270:$D$290,"○")+SUMIFS(作業日報!$F$270:$F$290,作業日報!$E$270:$E$290,$A59,作業日報!$H$270:$H$290,"○")</f>
        <v>0</v>
      </c>
      <c r="L59" s="167">
        <f>SUMIFS(作業日報!$B$313:$B$333,作業日報!$A$313:$A$333,$A59,作業日報!$D$313:$D$333,"○")+SUMIFS(作業日報!$F$313:$F$333,作業日報!$E$313:$E$333,$A59,作業日報!$H$313:$H$333,"○")</f>
        <v>0</v>
      </c>
      <c r="M59" s="167">
        <f>SUMIFS(作業日報!$B$356:$B$376,作業日報!$A$356:$A$376,$A59,作業日報!$D$356:$D$376,"○")+SUMIFS(作業日報!$F$356:$F$376,作業日報!$E$356:$E$376,$A59,作業日報!$H$356:$H$376,"○")</f>
        <v>0</v>
      </c>
      <c r="N59" s="167">
        <f>SUMIFS(作業日報!$B$399:$B$419,作業日報!$A$399:$A$419,$A59,作業日報!$D$399:$D$419,"○")+SUMIFS(作業日報!$F$399:$F$419,作業日報!$E$399:$E$419,$A59,作業日報!$H$399:$H$419,"○")</f>
        <v>0</v>
      </c>
      <c r="O59" s="167">
        <f>SUMIFS(作業日報!$B$442:$B$462,作業日報!$A$442:$A$462,$A59,作業日報!$D$442:$D$462,"○")+SUMIFS(作業日報!$F$442:$F$462,作業日報!$E$442:$E$462,$A59,作業日報!$H$442:$H$462,"○")</f>
        <v>0</v>
      </c>
      <c r="P59" s="167">
        <f>SUMIFS(作業日報!$B$485:$B$505,作業日報!$A$485:$A$505,$A59,作業日報!$D$485:$D$505,"○")+SUMIFS(作業日報!$F$485:$F$505,作業日報!$E$485:$E$505,$A59,作業日報!$H$485:$H$505,"○")</f>
        <v>0</v>
      </c>
      <c r="Q59" s="167">
        <f>SUMIFS(作業日報!$B$528:$B$548,作業日報!$A$528:$A$548,$A59,作業日報!$D$528:$D$548,"○")+SUMIFS(作業日報!$F$528:$F$548,作業日報!$E$528:$E$548,$A59,作業日報!$H$528:$H$548,"○")</f>
        <v>0</v>
      </c>
      <c r="R59" s="167">
        <f>SUMIFS(作業日報!$B$571:$B$591,作業日報!$A$571:$A$591,$A59,作業日報!$D$571:$D$591,"○")+SUMIFS(作業日報!$F$571:$F$591,作業日報!$E$571:$E$591,$A59,作業日報!$H$571:$H$591,"○")</f>
        <v>0</v>
      </c>
      <c r="S59" s="230">
        <f>SUMIFS(作業日報!$B$614:$B$634,作業日報!$A$614:$A$634,$A59,作業日報!$D$614:$D$634,"○")+SUMIFS(作業日報!$F$614:$F$634,作業日報!$E$614:$E$634,$A59,作業日報!$H$614:$H$634,"○")</f>
        <v>0</v>
      </c>
      <c r="T59" s="237">
        <f>SUMIFS(作業日報!$B$657:$B$677,作業日報!$A$657:$A$677,$A59,作業日報!$D$657:$D$677,"○")+SUMIFS(作業日報!$F$657:$F$677,作業日報!$E$657:$E$677,$A59,作業日報!$H$657:$H$677,"○")</f>
        <v>0</v>
      </c>
      <c r="U59" s="238">
        <f>SUMIFS(作業日報!$B$700:$B$720,作業日報!$A$700:$A$720,$A59,作業日報!$D$700:$D$720,"○")+SUMIFS(作業日報!$F$700:$F$720,作業日報!$E$700:$E$720,$A59,作業日報!$H$700:$H$720,"○")</f>
        <v>0</v>
      </c>
      <c r="V59" s="238">
        <f>SUMIFS(作業日報!$B$743:$B$763,作業日報!$A$743:$A$763,$A59,作業日報!$D$743:$D$763,"○")+SUMIFS(作業日報!$F$743:$F$763,作業日報!$E$743:$E$763,$A59,作業日報!$H$743:$H$763,"○")</f>
        <v>0</v>
      </c>
      <c r="W59" s="238">
        <f>SUMIFS(作業日報!$B$786:$B$806,作業日報!$A$786:$A$806,$A59,作業日報!$D$786:$D$806,"○")+SUMIFS(作業日報!$F$786:$F$806,作業日報!$E$786:$E$806,$A59,作業日報!$H$786:$H$806,"○")</f>
        <v>0</v>
      </c>
      <c r="X59" s="238">
        <f>SUMIFS(作業日報!$B$829:$B$849,作業日報!$A$829:$A$849,$A59,作業日報!$D$829:$D$849,"○")+SUMIFS(作業日報!$F$829:$F$849,作業日報!$E$829:$E$849,$A59,作業日報!$H$829:$H$849,"○")</f>
        <v>0</v>
      </c>
      <c r="Y59" s="238">
        <f>SUMIFS(作業日報!$B$872:$B$892,作業日報!$A$872:$A$892,$A59,作業日報!$D$872:$D$892,"○")+SUMIFS(作業日報!$F$872:$F$892,作業日報!$E$872:$E$892,$A59,作業日報!$H$872:$H$892,"○")</f>
        <v>0</v>
      </c>
      <c r="Z59" s="238">
        <f>SUMIFS(作業日報!$B$915:$B$935,作業日報!$A$915:$A$935,$A59,作業日報!$D$915:$D$935,"○")+SUMIFS(作業日報!$F$915:$F$935,作業日報!$E$915:$E$935,$A59,作業日報!$H$915:$H$935,"○")</f>
        <v>0</v>
      </c>
      <c r="AA59" s="230">
        <f>SUMIFS(作業日報!$B$958:$B$978,作業日報!$A$958:$A$978,$A59,作業日報!$D$958:$D$978,"○")+SUMIFS(作業日報!$F$958:$F$978,作業日報!$E$958:$E$978,$A59,作業日報!$H$958:$H$978,"○")</f>
        <v>0</v>
      </c>
    </row>
    <row r="60" spans="1:27" x14ac:dyDescent="0.15">
      <c r="A60" s="168"/>
      <c r="B60" s="169"/>
      <c r="C60" s="170"/>
      <c r="D60" s="171">
        <f>SUMIFS(作業日報!B:B,作業日報!A:A,A60,作業日報!D:D,"○")+SUMIFS(作業日報!F:F,作業日報!E:E,A60,作業日報!H:H,"○")</f>
        <v>0</v>
      </c>
      <c r="E60" s="240">
        <f>SUMIFS(作業日報!$B$12:$B$32,作業日報!$A$12:$A$32,$A60,作業日報!$D$12:$D$32,"○")+SUMIFS(作業日報!$F$12:$F$32,作業日報!$E$12:$E$32,$A60,作業日報!$H$12:$H$32,"○")</f>
        <v>0</v>
      </c>
      <c r="F60" s="167">
        <f>SUMIFS(作業日報!$B$55:$B$75,作業日報!$A$55:$A$75,$A60,作業日報!$D$55:$D$75,"○")+SUMIFS(作業日報!$F$55:$F$75,作業日報!$E$55:$E$75,$A60,作業日報!$H$55:$H$75,"○")</f>
        <v>0</v>
      </c>
      <c r="G60" s="167">
        <f>SUMIFS(作業日報!$B$98:$B$118,作業日報!$A$98:$A$118,$A60,作業日報!$D$98:$D$118,"○")+SUMIFS(作業日報!$F$98:$F$118,作業日報!$E$98:$E$118,$A60,作業日報!$H$98:$H$118,"○")</f>
        <v>0</v>
      </c>
      <c r="H60" s="167">
        <f>SUMIFS(作業日報!$B$141:$B$161,作業日報!$A$141:$A$161,$A60,作業日報!$D$141:$D$161,"○")+SUMIFS(作業日報!$F$141:$F$161,作業日報!$E$141:$E$161,$A60,作業日報!$H$141:$H$161,"○")</f>
        <v>0</v>
      </c>
      <c r="I60" s="167">
        <f>SUMIFS(作業日報!$B$184:$B$204,作業日報!$A$184:$A$204,$A60,作業日報!$D$184:$D$204,"○")+SUMIFS(作業日報!$F$184:$F$204,作業日報!$E$184:$E$204,$A60,作業日報!$H$184:$H$204,"○")</f>
        <v>0</v>
      </c>
      <c r="J60" s="167">
        <f>SUMIFS(作業日報!$B$227:$B$247,作業日報!$A$227:$A$247,$A60,作業日報!$D$227:$D$247,"○")+SUMIFS(作業日報!$F$227:$F$247,作業日報!$E$227:$E$247,$A60,作業日報!$H$227:$H$247,"○")</f>
        <v>0</v>
      </c>
      <c r="K60" s="167">
        <f>SUMIFS(作業日報!$B$270:$B$290,作業日報!$A$270:$A$290,$A60,作業日報!$D$270:$D$290,"○")+SUMIFS(作業日報!$F$270:$F$290,作業日報!$E$270:$E$290,$A60,作業日報!$H$270:$H$290,"○")</f>
        <v>0</v>
      </c>
      <c r="L60" s="167">
        <f>SUMIFS(作業日報!$B$313:$B$333,作業日報!$A$313:$A$333,$A60,作業日報!$D$313:$D$333,"○")+SUMIFS(作業日報!$F$313:$F$333,作業日報!$E$313:$E$333,$A60,作業日報!$H$313:$H$333,"○")</f>
        <v>0</v>
      </c>
      <c r="M60" s="167">
        <f>SUMIFS(作業日報!$B$356:$B$376,作業日報!$A$356:$A$376,$A60,作業日報!$D$356:$D$376,"○")+SUMIFS(作業日報!$F$356:$F$376,作業日報!$E$356:$E$376,$A60,作業日報!$H$356:$H$376,"○")</f>
        <v>0</v>
      </c>
      <c r="N60" s="167">
        <f>SUMIFS(作業日報!$B$399:$B$419,作業日報!$A$399:$A$419,$A60,作業日報!$D$399:$D$419,"○")+SUMIFS(作業日報!$F$399:$F$419,作業日報!$E$399:$E$419,$A60,作業日報!$H$399:$H$419,"○")</f>
        <v>0</v>
      </c>
      <c r="O60" s="167">
        <f>SUMIFS(作業日報!$B$442:$B$462,作業日報!$A$442:$A$462,$A60,作業日報!$D$442:$D$462,"○")+SUMIFS(作業日報!$F$442:$F$462,作業日報!$E$442:$E$462,$A60,作業日報!$H$442:$H$462,"○")</f>
        <v>0</v>
      </c>
      <c r="P60" s="167">
        <f>SUMIFS(作業日報!$B$485:$B$505,作業日報!$A$485:$A$505,$A60,作業日報!$D$485:$D$505,"○")+SUMIFS(作業日報!$F$485:$F$505,作業日報!$E$485:$E$505,$A60,作業日報!$H$485:$H$505,"○")</f>
        <v>0</v>
      </c>
      <c r="Q60" s="167">
        <f>SUMIFS(作業日報!$B$528:$B$548,作業日報!$A$528:$A$548,$A60,作業日報!$D$528:$D$548,"○")+SUMIFS(作業日報!$F$528:$F$548,作業日報!$E$528:$E$548,$A60,作業日報!$H$528:$H$548,"○")</f>
        <v>0</v>
      </c>
      <c r="R60" s="167">
        <f>SUMIFS(作業日報!$B$571:$B$591,作業日報!$A$571:$A$591,$A60,作業日報!$D$571:$D$591,"○")+SUMIFS(作業日報!$F$571:$F$591,作業日報!$E$571:$E$591,$A60,作業日報!$H$571:$H$591,"○")</f>
        <v>0</v>
      </c>
      <c r="S60" s="230">
        <f>SUMIFS(作業日報!$B$614:$B$634,作業日報!$A$614:$A$634,$A60,作業日報!$D$614:$D$634,"○")+SUMIFS(作業日報!$F$614:$F$634,作業日報!$E$614:$E$634,$A60,作業日報!$H$614:$H$634,"○")</f>
        <v>0</v>
      </c>
      <c r="T60" s="237">
        <f>SUMIFS(作業日報!$B$657:$B$677,作業日報!$A$657:$A$677,$A60,作業日報!$D$657:$D$677,"○")+SUMIFS(作業日報!$F$657:$F$677,作業日報!$E$657:$E$677,$A60,作業日報!$H$657:$H$677,"○")</f>
        <v>0</v>
      </c>
      <c r="U60" s="238">
        <f>SUMIFS(作業日報!$B$700:$B$720,作業日報!$A$700:$A$720,$A60,作業日報!$D$700:$D$720,"○")+SUMIFS(作業日報!$F$700:$F$720,作業日報!$E$700:$E$720,$A60,作業日報!$H$700:$H$720,"○")</f>
        <v>0</v>
      </c>
      <c r="V60" s="238">
        <f>SUMIFS(作業日報!$B$743:$B$763,作業日報!$A$743:$A$763,$A60,作業日報!$D$743:$D$763,"○")+SUMIFS(作業日報!$F$743:$F$763,作業日報!$E$743:$E$763,$A60,作業日報!$H$743:$H$763,"○")</f>
        <v>0</v>
      </c>
      <c r="W60" s="238">
        <f>SUMIFS(作業日報!$B$786:$B$806,作業日報!$A$786:$A$806,$A60,作業日報!$D$786:$D$806,"○")+SUMIFS(作業日報!$F$786:$F$806,作業日報!$E$786:$E$806,$A60,作業日報!$H$786:$H$806,"○")</f>
        <v>0</v>
      </c>
      <c r="X60" s="238">
        <f>SUMIFS(作業日報!$B$829:$B$849,作業日報!$A$829:$A$849,$A60,作業日報!$D$829:$D$849,"○")+SUMIFS(作業日報!$F$829:$F$849,作業日報!$E$829:$E$849,$A60,作業日報!$H$829:$H$849,"○")</f>
        <v>0</v>
      </c>
      <c r="Y60" s="238">
        <f>SUMIFS(作業日報!$B$872:$B$892,作業日報!$A$872:$A$892,$A60,作業日報!$D$872:$D$892,"○")+SUMIFS(作業日報!$F$872:$F$892,作業日報!$E$872:$E$892,$A60,作業日報!$H$872:$H$892,"○")</f>
        <v>0</v>
      </c>
      <c r="Z60" s="238">
        <f>SUMIFS(作業日報!$B$915:$B$935,作業日報!$A$915:$A$935,$A60,作業日報!$D$915:$D$935,"○")+SUMIFS(作業日報!$F$915:$F$935,作業日報!$E$915:$E$935,$A60,作業日報!$H$915:$H$935,"○")</f>
        <v>0</v>
      </c>
      <c r="AA60" s="230">
        <f>SUMIFS(作業日報!$B$958:$B$978,作業日報!$A$958:$A$978,$A60,作業日報!$D$958:$D$978,"○")+SUMIFS(作業日報!$F$958:$F$978,作業日報!$E$958:$E$978,$A60,作業日報!$H$958:$H$978,"○")</f>
        <v>0</v>
      </c>
    </row>
    <row r="61" spans="1:27" x14ac:dyDescent="0.15">
      <c r="A61" s="168"/>
      <c r="B61" s="169"/>
      <c r="C61" s="170"/>
      <c r="D61" s="171">
        <f>SUMIFS(作業日報!B:B,作業日報!A:A,A61,作業日報!D:D,"○")+SUMIFS(作業日報!F:F,作業日報!E:E,A61,作業日報!H:H,"○")</f>
        <v>0</v>
      </c>
      <c r="E61" s="240">
        <f>SUMIFS(作業日報!$B$12:$B$32,作業日報!$A$12:$A$32,$A61,作業日報!$D$12:$D$32,"○")+SUMIFS(作業日報!$F$12:$F$32,作業日報!$E$12:$E$32,$A61,作業日報!$H$12:$H$32,"○")</f>
        <v>0</v>
      </c>
      <c r="F61" s="167">
        <f>SUMIFS(作業日報!$B$55:$B$75,作業日報!$A$55:$A$75,$A61,作業日報!$D$55:$D$75,"○")+SUMIFS(作業日報!$F$55:$F$75,作業日報!$E$55:$E$75,$A61,作業日報!$H$55:$H$75,"○")</f>
        <v>0</v>
      </c>
      <c r="G61" s="167">
        <f>SUMIFS(作業日報!$B$98:$B$118,作業日報!$A$98:$A$118,$A61,作業日報!$D$98:$D$118,"○")+SUMIFS(作業日報!$F$98:$F$118,作業日報!$E$98:$E$118,$A61,作業日報!$H$98:$H$118,"○")</f>
        <v>0</v>
      </c>
      <c r="H61" s="167">
        <f>SUMIFS(作業日報!$B$141:$B$161,作業日報!$A$141:$A$161,$A61,作業日報!$D$141:$D$161,"○")+SUMIFS(作業日報!$F$141:$F$161,作業日報!$E$141:$E$161,$A61,作業日報!$H$141:$H$161,"○")</f>
        <v>0</v>
      </c>
      <c r="I61" s="167">
        <f>SUMIFS(作業日報!$B$184:$B$204,作業日報!$A$184:$A$204,$A61,作業日報!$D$184:$D$204,"○")+SUMIFS(作業日報!$F$184:$F$204,作業日報!$E$184:$E$204,$A61,作業日報!$H$184:$H$204,"○")</f>
        <v>0</v>
      </c>
      <c r="J61" s="167">
        <f>SUMIFS(作業日報!$B$227:$B$247,作業日報!$A$227:$A$247,$A61,作業日報!$D$227:$D$247,"○")+SUMIFS(作業日報!$F$227:$F$247,作業日報!$E$227:$E$247,$A61,作業日報!$H$227:$H$247,"○")</f>
        <v>0</v>
      </c>
      <c r="K61" s="167">
        <f>SUMIFS(作業日報!$B$270:$B$290,作業日報!$A$270:$A$290,$A61,作業日報!$D$270:$D$290,"○")+SUMIFS(作業日報!$F$270:$F$290,作業日報!$E$270:$E$290,$A61,作業日報!$H$270:$H$290,"○")</f>
        <v>0</v>
      </c>
      <c r="L61" s="167">
        <f>SUMIFS(作業日報!$B$313:$B$333,作業日報!$A$313:$A$333,$A61,作業日報!$D$313:$D$333,"○")+SUMIFS(作業日報!$F$313:$F$333,作業日報!$E$313:$E$333,$A61,作業日報!$H$313:$H$333,"○")</f>
        <v>0</v>
      </c>
      <c r="M61" s="167">
        <f>SUMIFS(作業日報!$B$356:$B$376,作業日報!$A$356:$A$376,$A61,作業日報!$D$356:$D$376,"○")+SUMIFS(作業日報!$F$356:$F$376,作業日報!$E$356:$E$376,$A61,作業日報!$H$356:$H$376,"○")</f>
        <v>0</v>
      </c>
      <c r="N61" s="167">
        <f>SUMIFS(作業日報!$B$399:$B$419,作業日報!$A$399:$A$419,$A61,作業日報!$D$399:$D$419,"○")+SUMIFS(作業日報!$F$399:$F$419,作業日報!$E$399:$E$419,$A61,作業日報!$H$399:$H$419,"○")</f>
        <v>0</v>
      </c>
      <c r="O61" s="167">
        <f>SUMIFS(作業日報!$B$442:$B$462,作業日報!$A$442:$A$462,$A61,作業日報!$D$442:$D$462,"○")+SUMIFS(作業日報!$F$442:$F$462,作業日報!$E$442:$E$462,$A61,作業日報!$H$442:$H$462,"○")</f>
        <v>0</v>
      </c>
      <c r="P61" s="167">
        <f>SUMIFS(作業日報!$B$485:$B$505,作業日報!$A$485:$A$505,$A61,作業日報!$D$485:$D$505,"○")+SUMIFS(作業日報!$F$485:$F$505,作業日報!$E$485:$E$505,$A61,作業日報!$H$485:$H$505,"○")</f>
        <v>0</v>
      </c>
      <c r="Q61" s="167">
        <f>SUMIFS(作業日報!$B$528:$B$548,作業日報!$A$528:$A$548,$A61,作業日報!$D$528:$D$548,"○")+SUMIFS(作業日報!$F$528:$F$548,作業日報!$E$528:$E$548,$A61,作業日報!$H$528:$H$548,"○")</f>
        <v>0</v>
      </c>
      <c r="R61" s="167">
        <f>SUMIFS(作業日報!$B$571:$B$591,作業日報!$A$571:$A$591,$A61,作業日報!$D$571:$D$591,"○")+SUMIFS(作業日報!$F$571:$F$591,作業日報!$E$571:$E$591,$A61,作業日報!$H$571:$H$591,"○")</f>
        <v>0</v>
      </c>
      <c r="S61" s="230">
        <f>SUMIFS(作業日報!$B$614:$B$634,作業日報!$A$614:$A$634,$A61,作業日報!$D$614:$D$634,"○")+SUMIFS(作業日報!$F$614:$F$634,作業日報!$E$614:$E$634,$A61,作業日報!$H$614:$H$634,"○")</f>
        <v>0</v>
      </c>
      <c r="T61" s="237">
        <f>SUMIFS(作業日報!$B$657:$B$677,作業日報!$A$657:$A$677,$A61,作業日報!$D$657:$D$677,"○")+SUMIFS(作業日報!$F$657:$F$677,作業日報!$E$657:$E$677,$A61,作業日報!$H$657:$H$677,"○")</f>
        <v>0</v>
      </c>
      <c r="U61" s="238">
        <f>SUMIFS(作業日報!$B$700:$B$720,作業日報!$A$700:$A$720,$A61,作業日報!$D$700:$D$720,"○")+SUMIFS(作業日報!$F$700:$F$720,作業日報!$E$700:$E$720,$A61,作業日報!$H$700:$H$720,"○")</f>
        <v>0</v>
      </c>
      <c r="V61" s="238">
        <f>SUMIFS(作業日報!$B$743:$B$763,作業日報!$A$743:$A$763,$A61,作業日報!$D$743:$D$763,"○")+SUMIFS(作業日報!$F$743:$F$763,作業日報!$E$743:$E$763,$A61,作業日報!$H$743:$H$763,"○")</f>
        <v>0</v>
      </c>
      <c r="W61" s="238">
        <f>SUMIFS(作業日報!$B$786:$B$806,作業日報!$A$786:$A$806,$A61,作業日報!$D$786:$D$806,"○")+SUMIFS(作業日報!$F$786:$F$806,作業日報!$E$786:$E$806,$A61,作業日報!$H$786:$H$806,"○")</f>
        <v>0</v>
      </c>
      <c r="X61" s="238">
        <f>SUMIFS(作業日報!$B$829:$B$849,作業日報!$A$829:$A$849,$A61,作業日報!$D$829:$D$849,"○")+SUMIFS(作業日報!$F$829:$F$849,作業日報!$E$829:$E$849,$A61,作業日報!$H$829:$H$849,"○")</f>
        <v>0</v>
      </c>
      <c r="Y61" s="238">
        <f>SUMIFS(作業日報!$B$872:$B$892,作業日報!$A$872:$A$892,$A61,作業日報!$D$872:$D$892,"○")+SUMIFS(作業日報!$F$872:$F$892,作業日報!$E$872:$E$892,$A61,作業日報!$H$872:$H$892,"○")</f>
        <v>0</v>
      </c>
      <c r="Z61" s="238">
        <f>SUMIFS(作業日報!$B$915:$B$935,作業日報!$A$915:$A$935,$A61,作業日報!$D$915:$D$935,"○")+SUMIFS(作業日報!$F$915:$F$935,作業日報!$E$915:$E$935,$A61,作業日報!$H$915:$H$935,"○")</f>
        <v>0</v>
      </c>
      <c r="AA61" s="230">
        <f>SUMIFS(作業日報!$B$958:$B$978,作業日報!$A$958:$A$978,$A61,作業日報!$D$958:$D$978,"○")+SUMIFS(作業日報!$F$958:$F$978,作業日報!$E$958:$E$978,$A61,作業日報!$H$958:$H$978,"○")</f>
        <v>0</v>
      </c>
    </row>
    <row r="62" spans="1:27" x14ac:dyDescent="0.15">
      <c r="A62" s="168"/>
      <c r="B62" s="169"/>
      <c r="C62" s="170"/>
      <c r="D62" s="171">
        <f>SUMIFS(作業日報!B:B,作業日報!A:A,A62,作業日報!D:D,"○")+SUMIFS(作業日報!F:F,作業日報!E:E,A62,作業日報!H:H,"○")</f>
        <v>0</v>
      </c>
      <c r="E62" s="240">
        <f>SUMIFS(作業日報!$B$12:$B$32,作業日報!$A$12:$A$32,$A62,作業日報!$D$12:$D$32,"○")+SUMIFS(作業日報!$F$12:$F$32,作業日報!$E$12:$E$32,$A62,作業日報!$H$12:$H$32,"○")</f>
        <v>0</v>
      </c>
      <c r="F62" s="167">
        <f>SUMIFS(作業日報!$B$55:$B$75,作業日報!$A$55:$A$75,$A62,作業日報!$D$55:$D$75,"○")+SUMIFS(作業日報!$F$55:$F$75,作業日報!$E$55:$E$75,$A62,作業日報!$H$55:$H$75,"○")</f>
        <v>0</v>
      </c>
      <c r="G62" s="167">
        <f>SUMIFS(作業日報!$B$98:$B$118,作業日報!$A$98:$A$118,$A62,作業日報!$D$98:$D$118,"○")+SUMIFS(作業日報!$F$98:$F$118,作業日報!$E$98:$E$118,$A62,作業日報!$H$98:$H$118,"○")</f>
        <v>0</v>
      </c>
      <c r="H62" s="167">
        <f>SUMIFS(作業日報!$B$141:$B$161,作業日報!$A$141:$A$161,$A62,作業日報!$D$141:$D$161,"○")+SUMIFS(作業日報!$F$141:$F$161,作業日報!$E$141:$E$161,$A62,作業日報!$H$141:$H$161,"○")</f>
        <v>0</v>
      </c>
      <c r="I62" s="167">
        <f>SUMIFS(作業日報!$B$184:$B$204,作業日報!$A$184:$A$204,$A62,作業日報!$D$184:$D$204,"○")+SUMIFS(作業日報!$F$184:$F$204,作業日報!$E$184:$E$204,$A62,作業日報!$H$184:$H$204,"○")</f>
        <v>0</v>
      </c>
      <c r="J62" s="167">
        <f>SUMIFS(作業日報!$B$227:$B$247,作業日報!$A$227:$A$247,$A62,作業日報!$D$227:$D$247,"○")+SUMIFS(作業日報!$F$227:$F$247,作業日報!$E$227:$E$247,$A62,作業日報!$H$227:$H$247,"○")</f>
        <v>0</v>
      </c>
      <c r="K62" s="167">
        <f>SUMIFS(作業日報!$B$270:$B$290,作業日報!$A$270:$A$290,$A62,作業日報!$D$270:$D$290,"○")+SUMIFS(作業日報!$F$270:$F$290,作業日報!$E$270:$E$290,$A62,作業日報!$H$270:$H$290,"○")</f>
        <v>0</v>
      </c>
      <c r="L62" s="167">
        <f>SUMIFS(作業日報!$B$313:$B$333,作業日報!$A$313:$A$333,$A62,作業日報!$D$313:$D$333,"○")+SUMIFS(作業日報!$F$313:$F$333,作業日報!$E$313:$E$333,$A62,作業日報!$H$313:$H$333,"○")</f>
        <v>0</v>
      </c>
      <c r="M62" s="167">
        <f>SUMIFS(作業日報!$B$356:$B$376,作業日報!$A$356:$A$376,$A62,作業日報!$D$356:$D$376,"○")+SUMIFS(作業日報!$F$356:$F$376,作業日報!$E$356:$E$376,$A62,作業日報!$H$356:$H$376,"○")</f>
        <v>0</v>
      </c>
      <c r="N62" s="167">
        <f>SUMIFS(作業日報!$B$399:$B$419,作業日報!$A$399:$A$419,$A62,作業日報!$D$399:$D$419,"○")+SUMIFS(作業日報!$F$399:$F$419,作業日報!$E$399:$E$419,$A62,作業日報!$H$399:$H$419,"○")</f>
        <v>0</v>
      </c>
      <c r="O62" s="167">
        <f>SUMIFS(作業日報!$B$442:$B$462,作業日報!$A$442:$A$462,$A62,作業日報!$D$442:$D$462,"○")+SUMIFS(作業日報!$F$442:$F$462,作業日報!$E$442:$E$462,$A62,作業日報!$H$442:$H$462,"○")</f>
        <v>0</v>
      </c>
      <c r="P62" s="167">
        <f>SUMIFS(作業日報!$B$485:$B$505,作業日報!$A$485:$A$505,$A62,作業日報!$D$485:$D$505,"○")+SUMIFS(作業日報!$F$485:$F$505,作業日報!$E$485:$E$505,$A62,作業日報!$H$485:$H$505,"○")</f>
        <v>0</v>
      </c>
      <c r="Q62" s="167">
        <f>SUMIFS(作業日報!$B$528:$B$548,作業日報!$A$528:$A$548,$A62,作業日報!$D$528:$D$548,"○")+SUMIFS(作業日報!$F$528:$F$548,作業日報!$E$528:$E$548,$A62,作業日報!$H$528:$H$548,"○")</f>
        <v>0</v>
      </c>
      <c r="R62" s="167">
        <f>SUMIFS(作業日報!$B$571:$B$591,作業日報!$A$571:$A$591,$A62,作業日報!$D$571:$D$591,"○")+SUMIFS(作業日報!$F$571:$F$591,作業日報!$E$571:$E$591,$A62,作業日報!$H$571:$H$591,"○")</f>
        <v>0</v>
      </c>
      <c r="S62" s="230">
        <f>SUMIFS(作業日報!$B$614:$B$634,作業日報!$A$614:$A$634,$A62,作業日報!$D$614:$D$634,"○")+SUMIFS(作業日報!$F$614:$F$634,作業日報!$E$614:$E$634,$A62,作業日報!$H$614:$H$634,"○")</f>
        <v>0</v>
      </c>
      <c r="T62" s="237">
        <f>SUMIFS(作業日報!$B$657:$B$677,作業日報!$A$657:$A$677,$A62,作業日報!$D$657:$D$677,"○")+SUMIFS(作業日報!$F$657:$F$677,作業日報!$E$657:$E$677,$A62,作業日報!$H$657:$H$677,"○")</f>
        <v>0</v>
      </c>
      <c r="U62" s="238">
        <f>SUMIFS(作業日報!$B$700:$B$720,作業日報!$A$700:$A$720,$A62,作業日報!$D$700:$D$720,"○")+SUMIFS(作業日報!$F$700:$F$720,作業日報!$E$700:$E$720,$A62,作業日報!$H$700:$H$720,"○")</f>
        <v>0</v>
      </c>
      <c r="V62" s="238">
        <f>SUMIFS(作業日報!$B$743:$B$763,作業日報!$A$743:$A$763,$A62,作業日報!$D$743:$D$763,"○")+SUMIFS(作業日報!$F$743:$F$763,作業日報!$E$743:$E$763,$A62,作業日報!$H$743:$H$763,"○")</f>
        <v>0</v>
      </c>
      <c r="W62" s="238">
        <f>SUMIFS(作業日報!$B$786:$B$806,作業日報!$A$786:$A$806,$A62,作業日報!$D$786:$D$806,"○")+SUMIFS(作業日報!$F$786:$F$806,作業日報!$E$786:$E$806,$A62,作業日報!$H$786:$H$806,"○")</f>
        <v>0</v>
      </c>
      <c r="X62" s="238">
        <f>SUMIFS(作業日報!$B$829:$B$849,作業日報!$A$829:$A$849,$A62,作業日報!$D$829:$D$849,"○")+SUMIFS(作業日報!$F$829:$F$849,作業日報!$E$829:$E$849,$A62,作業日報!$H$829:$H$849,"○")</f>
        <v>0</v>
      </c>
      <c r="Y62" s="238">
        <f>SUMIFS(作業日報!$B$872:$B$892,作業日報!$A$872:$A$892,$A62,作業日報!$D$872:$D$892,"○")+SUMIFS(作業日報!$F$872:$F$892,作業日報!$E$872:$E$892,$A62,作業日報!$H$872:$H$892,"○")</f>
        <v>0</v>
      </c>
      <c r="Z62" s="238">
        <f>SUMIFS(作業日報!$B$915:$B$935,作業日報!$A$915:$A$935,$A62,作業日報!$D$915:$D$935,"○")+SUMIFS(作業日報!$F$915:$F$935,作業日報!$E$915:$E$935,$A62,作業日報!$H$915:$H$935,"○")</f>
        <v>0</v>
      </c>
      <c r="AA62" s="230">
        <f>SUMIFS(作業日報!$B$958:$B$978,作業日報!$A$958:$A$978,$A62,作業日報!$D$958:$D$978,"○")+SUMIFS(作業日報!$F$958:$F$978,作業日報!$E$958:$E$978,$A62,作業日報!$H$958:$H$978,"○")</f>
        <v>0</v>
      </c>
    </row>
    <row r="63" spans="1:27" x14ac:dyDescent="0.15">
      <c r="A63" s="168"/>
      <c r="B63" s="169"/>
      <c r="C63" s="170"/>
      <c r="D63" s="171">
        <f>SUMIFS(作業日報!B:B,作業日報!A:A,A63,作業日報!D:D,"○")+SUMIFS(作業日報!F:F,作業日報!E:E,A63,作業日報!H:H,"○")</f>
        <v>0</v>
      </c>
      <c r="E63" s="240">
        <f>SUMIFS(作業日報!$B$12:$B$32,作業日報!$A$12:$A$32,$A63,作業日報!$D$12:$D$32,"○")+SUMIFS(作業日報!$F$12:$F$32,作業日報!$E$12:$E$32,$A63,作業日報!$H$12:$H$32,"○")</f>
        <v>0</v>
      </c>
      <c r="F63" s="167">
        <f>SUMIFS(作業日報!$B$55:$B$75,作業日報!$A$55:$A$75,$A63,作業日報!$D$55:$D$75,"○")+SUMIFS(作業日報!$F$55:$F$75,作業日報!$E$55:$E$75,$A63,作業日報!$H$55:$H$75,"○")</f>
        <v>0</v>
      </c>
      <c r="G63" s="167">
        <f>SUMIFS(作業日報!$B$98:$B$118,作業日報!$A$98:$A$118,$A63,作業日報!$D$98:$D$118,"○")+SUMIFS(作業日報!$F$98:$F$118,作業日報!$E$98:$E$118,$A63,作業日報!$H$98:$H$118,"○")</f>
        <v>0</v>
      </c>
      <c r="H63" s="167">
        <f>SUMIFS(作業日報!$B$141:$B$161,作業日報!$A$141:$A$161,$A63,作業日報!$D$141:$D$161,"○")+SUMIFS(作業日報!$F$141:$F$161,作業日報!$E$141:$E$161,$A63,作業日報!$H$141:$H$161,"○")</f>
        <v>0</v>
      </c>
      <c r="I63" s="167">
        <f>SUMIFS(作業日報!$B$184:$B$204,作業日報!$A$184:$A$204,$A63,作業日報!$D$184:$D$204,"○")+SUMIFS(作業日報!$F$184:$F$204,作業日報!$E$184:$E$204,$A63,作業日報!$H$184:$H$204,"○")</f>
        <v>0</v>
      </c>
      <c r="J63" s="167">
        <f>SUMIFS(作業日報!$B$227:$B$247,作業日報!$A$227:$A$247,$A63,作業日報!$D$227:$D$247,"○")+SUMIFS(作業日報!$F$227:$F$247,作業日報!$E$227:$E$247,$A63,作業日報!$H$227:$H$247,"○")</f>
        <v>0</v>
      </c>
      <c r="K63" s="167">
        <f>SUMIFS(作業日報!$B$270:$B$290,作業日報!$A$270:$A$290,$A63,作業日報!$D$270:$D$290,"○")+SUMIFS(作業日報!$F$270:$F$290,作業日報!$E$270:$E$290,$A63,作業日報!$H$270:$H$290,"○")</f>
        <v>0</v>
      </c>
      <c r="L63" s="167">
        <f>SUMIFS(作業日報!$B$313:$B$333,作業日報!$A$313:$A$333,$A63,作業日報!$D$313:$D$333,"○")+SUMIFS(作業日報!$F$313:$F$333,作業日報!$E$313:$E$333,$A63,作業日報!$H$313:$H$333,"○")</f>
        <v>0</v>
      </c>
      <c r="M63" s="167">
        <f>SUMIFS(作業日報!$B$356:$B$376,作業日報!$A$356:$A$376,$A63,作業日報!$D$356:$D$376,"○")+SUMIFS(作業日報!$F$356:$F$376,作業日報!$E$356:$E$376,$A63,作業日報!$H$356:$H$376,"○")</f>
        <v>0</v>
      </c>
      <c r="N63" s="167">
        <f>SUMIFS(作業日報!$B$399:$B$419,作業日報!$A$399:$A$419,$A63,作業日報!$D$399:$D$419,"○")+SUMIFS(作業日報!$F$399:$F$419,作業日報!$E$399:$E$419,$A63,作業日報!$H$399:$H$419,"○")</f>
        <v>0</v>
      </c>
      <c r="O63" s="167">
        <f>SUMIFS(作業日報!$B$442:$B$462,作業日報!$A$442:$A$462,$A63,作業日報!$D$442:$D$462,"○")+SUMIFS(作業日報!$F$442:$F$462,作業日報!$E$442:$E$462,$A63,作業日報!$H$442:$H$462,"○")</f>
        <v>0</v>
      </c>
      <c r="P63" s="167">
        <f>SUMIFS(作業日報!$B$485:$B$505,作業日報!$A$485:$A$505,$A63,作業日報!$D$485:$D$505,"○")+SUMIFS(作業日報!$F$485:$F$505,作業日報!$E$485:$E$505,$A63,作業日報!$H$485:$H$505,"○")</f>
        <v>0</v>
      </c>
      <c r="Q63" s="167">
        <f>SUMIFS(作業日報!$B$528:$B$548,作業日報!$A$528:$A$548,$A63,作業日報!$D$528:$D$548,"○")+SUMIFS(作業日報!$F$528:$F$548,作業日報!$E$528:$E$548,$A63,作業日報!$H$528:$H$548,"○")</f>
        <v>0</v>
      </c>
      <c r="R63" s="167">
        <f>SUMIFS(作業日報!$B$571:$B$591,作業日報!$A$571:$A$591,$A63,作業日報!$D$571:$D$591,"○")+SUMIFS(作業日報!$F$571:$F$591,作業日報!$E$571:$E$591,$A63,作業日報!$H$571:$H$591,"○")</f>
        <v>0</v>
      </c>
      <c r="S63" s="230">
        <f>SUMIFS(作業日報!$B$614:$B$634,作業日報!$A$614:$A$634,$A63,作業日報!$D$614:$D$634,"○")+SUMIFS(作業日報!$F$614:$F$634,作業日報!$E$614:$E$634,$A63,作業日報!$H$614:$H$634,"○")</f>
        <v>0</v>
      </c>
      <c r="T63" s="237">
        <f>SUMIFS(作業日報!$B$657:$B$677,作業日報!$A$657:$A$677,$A63,作業日報!$D$657:$D$677,"○")+SUMIFS(作業日報!$F$657:$F$677,作業日報!$E$657:$E$677,$A63,作業日報!$H$657:$H$677,"○")</f>
        <v>0</v>
      </c>
      <c r="U63" s="238">
        <f>SUMIFS(作業日報!$B$700:$B$720,作業日報!$A$700:$A$720,$A63,作業日報!$D$700:$D$720,"○")+SUMIFS(作業日報!$F$700:$F$720,作業日報!$E$700:$E$720,$A63,作業日報!$H$700:$H$720,"○")</f>
        <v>0</v>
      </c>
      <c r="V63" s="238">
        <f>SUMIFS(作業日報!$B$743:$B$763,作業日報!$A$743:$A$763,$A63,作業日報!$D$743:$D$763,"○")+SUMIFS(作業日報!$F$743:$F$763,作業日報!$E$743:$E$763,$A63,作業日報!$H$743:$H$763,"○")</f>
        <v>0</v>
      </c>
      <c r="W63" s="238">
        <f>SUMIFS(作業日報!$B$786:$B$806,作業日報!$A$786:$A$806,$A63,作業日報!$D$786:$D$806,"○")+SUMIFS(作業日報!$F$786:$F$806,作業日報!$E$786:$E$806,$A63,作業日報!$H$786:$H$806,"○")</f>
        <v>0</v>
      </c>
      <c r="X63" s="238">
        <f>SUMIFS(作業日報!$B$829:$B$849,作業日報!$A$829:$A$849,$A63,作業日報!$D$829:$D$849,"○")+SUMIFS(作業日報!$F$829:$F$849,作業日報!$E$829:$E$849,$A63,作業日報!$H$829:$H$849,"○")</f>
        <v>0</v>
      </c>
      <c r="Y63" s="238">
        <f>SUMIFS(作業日報!$B$872:$B$892,作業日報!$A$872:$A$892,$A63,作業日報!$D$872:$D$892,"○")+SUMIFS(作業日報!$F$872:$F$892,作業日報!$E$872:$E$892,$A63,作業日報!$H$872:$H$892,"○")</f>
        <v>0</v>
      </c>
      <c r="Z63" s="238">
        <f>SUMIFS(作業日報!$B$915:$B$935,作業日報!$A$915:$A$935,$A63,作業日報!$D$915:$D$935,"○")+SUMIFS(作業日報!$F$915:$F$935,作業日報!$E$915:$E$935,$A63,作業日報!$H$915:$H$935,"○")</f>
        <v>0</v>
      </c>
      <c r="AA63" s="230">
        <f>SUMIFS(作業日報!$B$958:$B$978,作業日報!$A$958:$A$978,$A63,作業日報!$D$958:$D$978,"○")+SUMIFS(作業日報!$F$958:$F$978,作業日報!$E$958:$E$978,$A63,作業日報!$H$958:$H$978,"○")</f>
        <v>0</v>
      </c>
    </row>
    <row r="64" spans="1:27" x14ac:dyDescent="0.15">
      <c r="A64" s="168"/>
      <c r="B64" s="169"/>
      <c r="C64" s="170"/>
      <c r="D64" s="171">
        <f>SUMIFS(作業日報!B:B,作業日報!A:A,A64,作業日報!D:D,"○")+SUMIFS(作業日報!F:F,作業日報!E:E,A64,作業日報!H:H,"○")</f>
        <v>0</v>
      </c>
      <c r="E64" s="240">
        <f>SUMIFS(作業日報!$B$12:$B$32,作業日報!$A$12:$A$32,$A64,作業日報!$D$12:$D$32,"○")+SUMIFS(作業日報!$F$12:$F$32,作業日報!$E$12:$E$32,$A64,作業日報!$H$12:$H$32,"○")</f>
        <v>0</v>
      </c>
      <c r="F64" s="167">
        <f>SUMIFS(作業日報!$B$55:$B$75,作業日報!$A$55:$A$75,$A64,作業日報!$D$55:$D$75,"○")+SUMIFS(作業日報!$F$55:$F$75,作業日報!$E$55:$E$75,$A64,作業日報!$H$55:$H$75,"○")</f>
        <v>0</v>
      </c>
      <c r="G64" s="167">
        <f>SUMIFS(作業日報!$B$98:$B$118,作業日報!$A$98:$A$118,$A64,作業日報!$D$98:$D$118,"○")+SUMIFS(作業日報!$F$98:$F$118,作業日報!$E$98:$E$118,$A64,作業日報!$H$98:$H$118,"○")</f>
        <v>0</v>
      </c>
      <c r="H64" s="167">
        <f>SUMIFS(作業日報!$B$141:$B$161,作業日報!$A$141:$A$161,$A64,作業日報!$D$141:$D$161,"○")+SUMIFS(作業日報!$F$141:$F$161,作業日報!$E$141:$E$161,$A64,作業日報!$H$141:$H$161,"○")</f>
        <v>0</v>
      </c>
      <c r="I64" s="167">
        <f>SUMIFS(作業日報!$B$184:$B$204,作業日報!$A$184:$A$204,$A64,作業日報!$D$184:$D$204,"○")+SUMIFS(作業日報!$F$184:$F$204,作業日報!$E$184:$E$204,$A64,作業日報!$H$184:$H$204,"○")</f>
        <v>0</v>
      </c>
      <c r="J64" s="167">
        <f>SUMIFS(作業日報!$B$227:$B$247,作業日報!$A$227:$A$247,$A64,作業日報!$D$227:$D$247,"○")+SUMIFS(作業日報!$F$227:$F$247,作業日報!$E$227:$E$247,$A64,作業日報!$H$227:$H$247,"○")</f>
        <v>0</v>
      </c>
      <c r="K64" s="167">
        <f>SUMIFS(作業日報!$B$270:$B$290,作業日報!$A$270:$A$290,$A64,作業日報!$D$270:$D$290,"○")+SUMIFS(作業日報!$F$270:$F$290,作業日報!$E$270:$E$290,$A64,作業日報!$H$270:$H$290,"○")</f>
        <v>0</v>
      </c>
      <c r="L64" s="167">
        <f>SUMIFS(作業日報!$B$313:$B$333,作業日報!$A$313:$A$333,$A64,作業日報!$D$313:$D$333,"○")+SUMIFS(作業日報!$F$313:$F$333,作業日報!$E$313:$E$333,$A64,作業日報!$H$313:$H$333,"○")</f>
        <v>0</v>
      </c>
      <c r="M64" s="167">
        <f>SUMIFS(作業日報!$B$356:$B$376,作業日報!$A$356:$A$376,$A64,作業日報!$D$356:$D$376,"○")+SUMIFS(作業日報!$F$356:$F$376,作業日報!$E$356:$E$376,$A64,作業日報!$H$356:$H$376,"○")</f>
        <v>0</v>
      </c>
      <c r="N64" s="167">
        <f>SUMIFS(作業日報!$B$399:$B$419,作業日報!$A$399:$A$419,$A64,作業日報!$D$399:$D$419,"○")+SUMIFS(作業日報!$F$399:$F$419,作業日報!$E$399:$E$419,$A64,作業日報!$H$399:$H$419,"○")</f>
        <v>0</v>
      </c>
      <c r="O64" s="167">
        <f>SUMIFS(作業日報!$B$442:$B$462,作業日報!$A$442:$A$462,$A64,作業日報!$D$442:$D$462,"○")+SUMIFS(作業日報!$F$442:$F$462,作業日報!$E$442:$E$462,$A64,作業日報!$H$442:$H$462,"○")</f>
        <v>0</v>
      </c>
      <c r="P64" s="167">
        <f>SUMIFS(作業日報!$B$485:$B$505,作業日報!$A$485:$A$505,$A64,作業日報!$D$485:$D$505,"○")+SUMIFS(作業日報!$F$485:$F$505,作業日報!$E$485:$E$505,$A64,作業日報!$H$485:$H$505,"○")</f>
        <v>0</v>
      </c>
      <c r="Q64" s="167">
        <f>SUMIFS(作業日報!$B$528:$B$548,作業日報!$A$528:$A$548,$A64,作業日報!$D$528:$D$548,"○")+SUMIFS(作業日報!$F$528:$F$548,作業日報!$E$528:$E$548,$A64,作業日報!$H$528:$H$548,"○")</f>
        <v>0</v>
      </c>
      <c r="R64" s="167">
        <f>SUMIFS(作業日報!$B$571:$B$591,作業日報!$A$571:$A$591,$A64,作業日報!$D$571:$D$591,"○")+SUMIFS(作業日報!$F$571:$F$591,作業日報!$E$571:$E$591,$A64,作業日報!$H$571:$H$591,"○")</f>
        <v>0</v>
      </c>
      <c r="S64" s="230">
        <f>SUMIFS(作業日報!$B$614:$B$634,作業日報!$A$614:$A$634,$A64,作業日報!$D$614:$D$634,"○")+SUMIFS(作業日報!$F$614:$F$634,作業日報!$E$614:$E$634,$A64,作業日報!$H$614:$H$634,"○")</f>
        <v>0</v>
      </c>
      <c r="T64" s="237">
        <f>SUMIFS(作業日報!$B$657:$B$677,作業日報!$A$657:$A$677,$A64,作業日報!$D$657:$D$677,"○")+SUMIFS(作業日報!$F$657:$F$677,作業日報!$E$657:$E$677,$A64,作業日報!$H$657:$H$677,"○")</f>
        <v>0</v>
      </c>
      <c r="U64" s="238">
        <f>SUMIFS(作業日報!$B$700:$B$720,作業日報!$A$700:$A$720,$A64,作業日報!$D$700:$D$720,"○")+SUMIFS(作業日報!$F$700:$F$720,作業日報!$E$700:$E$720,$A64,作業日報!$H$700:$H$720,"○")</f>
        <v>0</v>
      </c>
      <c r="V64" s="238">
        <f>SUMIFS(作業日報!$B$743:$B$763,作業日報!$A$743:$A$763,$A64,作業日報!$D$743:$D$763,"○")+SUMIFS(作業日報!$F$743:$F$763,作業日報!$E$743:$E$763,$A64,作業日報!$H$743:$H$763,"○")</f>
        <v>0</v>
      </c>
      <c r="W64" s="238">
        <f>SUMIFS(作業日報!$B$786:$B$806,作業日報!$A$786:$A$806,$A64,作業日報!$D$786:$D$806,"○")+SUMIFS(作業日報!$F$786:$F$806,作業日報!$E$786:$E$806,$A64,作業日報!$H$786:$H$806,"○")</f>
        <v>0</v>
      </c>
      <c r="X64" s="238">
        <f>SUMIFS(作業日報!$B$829:$B$849,作業日報!$A$829:$A$849,$A64,作業日報!$D$829:$D$849,"○")+SUMIFS(作業日報!$F$829:$F$849,作業日報!$E$829:$E$849,$A64,作業日報!$H$829:$H$849,"○")</f>
        <v>0</v>
      </c>
      <c r="Y64" s="238">
        <f>SUMIFS(作業日報!$B$872:$B$892,作業日報!$A$872:$A$892,$A64,作業日報!$D$872:$D$892,"○")+SUMIFS(作業日報!$F$872:$F$892,作業日報!$E$872:$E$892,$A64,作業日報!$H$872:$H$892,"○")</f>
        <v>0</v>
      </c>
      <c r="Z64" s="238">
        <f>SUMIFS(作業日報!$B$915:$B$935,作業日報!$A$915:$A$935,$A64,作業日報!$D$915:$D$935,"○")+SUMIFS(作業日報!$F$915:$F$935,作業日報!$E$915:$E$935,$A64,作業日報!$H$915:$H$935,"○")</f>
        <v>0</v>
      </c>
      <c r="AA64" s="230">
        <f>SUMIFS(作業日報!$B$958:$B$978,作業日報!$A$958:$A$978,$A64,作業日報!$D$958:$D$978,"○")+SUMIFS(作業日報!$F$958:$F$978,作業日報!$E$958:$E$978,$A64,作業日報!$H$958:$H$978,"○")</f>
        <v>0</v>
      </c>
    </row>
    <row r="65" spans="1:27" x14ac:dyDescent="0.15">
      <c r="A65" s="168"/>
      <c r="B65" s="169"/>
      <c r="C65" s="170"/>
      <c r="D65" s="171">
        <f>SUMIFS(作業日報!B:B,作業日報!A:A,A65,作業日報!D:D,"○")+SUMIFS(作業日報!F:F,作業日報!E:E,A65,作業日報!H:H,"○")</f>
        <v>0</v>
      </c>
      <c r="E65" s="240">
        <f>SUMIFS(作業日報!$B$12:$B$32,作業日報!$A$12:$A$32,$A65,作業日報!$D$12:$D$32,"○")+SUMIFS(作業日報!$F$12:$F$32,作業日報!$E$12:$E$32,$A65,作業日報!$H$12:$H$32,"○")</f>
        <v>0</v>
      </c>
      <c r="F65" s="167">
        <f>SUMIFS(作業日報!$B$55:$B$75,作業日報!$A$55:$A$75,$A65,作業日報!$D$55:$D$75,"○")+SUMIFS(作業日報!$F$55:$F$75,作業日報!$E$55:$E$75,$A65,作業日報!$H$55:$H$75,"○")</f>
        <v>0</v>
      </c>
      <c r="G65" s="167">
        <f>SUMIFS(作業日報!$B$98:$B$118,作業日報!$A$98:$A$118,$A65,作業日報!$D$98:$D$118,"○")+SUMIFS(作業日報!$F$98:$F$118,作業日報!$E$98:$E$118,$A65,作業日報!$H$98:$H$118,"○")</f>
        <v>0</v>
      </c>
      <c r="H65" s="167">
        <f>SUMIFS(作業日報!$B$141:$B$161,作業日報!$A$141:$A$161,$A65,作業日報!$D$141:$D$161,"○")+SUMIFS(作業日報!$F$141:$F$161,作業日報!$E$141:$E$161,$A65,作業日報!$H$141:$H$161,"○")</f>
        <v>0</v>
      </c>
      <c r="I65" s="167">
        <f>SUMIFS(作業日報!$B$184:$B$204,作業日報!$A$184:$A$204,$A65,作業日報!$D$184:$D$204,"○")+SUMIFS(作業日報!$F$184:$F$204,作業日報!$E$184:$E$204,$A65,作業日報!$H$184:$H$204,"○")</f>
        <v>0</v>
      </c>
      <c r="J65" s="167">
        <f>SUMIFS(作業日報!$B$227:$B$247,作業日報!$A$227:$A$247,$A65,作業日報!$D$227:$D$247,"○")+SUMIFS(作業日報!$F$227:$F$247,作業日報!$E$227:$E$247,$A65,作業日報!$H$227:$H$247,"○")</f>
        <v>0</v>
      </c>
      <c r="K65" s="167">
        <f>SUMIFS(作業日報!$B$270:$B$290,作業日報!$A$270:$A$290,$A65,作業日報!$D$270:$D$290,"○")+SUMIFS(作業日報!$F$270:$F$290,作業日報!$E$270:$E$290,$A65,作業日報!$H$270:$H$290,"○")</f>
        <v>0</v>
      </c>
      <c r="L65" s="167">
        <f>SUMIFS(作業日報!$B$313:$B$333,作業日報!$A$313:$A$333,$A65,作業日報!$D$313:$D$333,"○")+SUMIFS(作業日報!$F$313:$F$333,作業日報!$E$313:$E$333,$A65,作業日報!$H$313:$H$333,"○")</f>
        <v>0</v>
      </c>
      <c r="M65" s="167">
        <f>SUMIFS(作業日報!$B$356:$B$376,作業日報!$A$356:$A$376,$A65,作業日報!$D$356:$D$376,"○")+SUMIFS(作業日報!$F$356:$F$376,作業日報!$E$356:$E$376,$A65,作業日報!$H$356:$H$376,"○")</f>
        <v>0</v>
      </c>
      <c r="N65" s="167">
        <f>SUMIFS(作業日報!$B$399:$B$419,作業日報!$A$399:$A$419,$A65,作業日報!$D$399:$D$419,"○")+SUMIFS(作業日報!$F$399:$F$419,作業日報!$E$399:$E$419,$A65,作業日報!$H$399:$H$419,"○")</f>
        <v>0</v>
      </c>
      <c r="O65" s="167">
        <f>SUMIFS(作業日報!$B$442:$B$462,作業日報!$A$442:$A$462,$A65,作業日報!$D$442:$D$462,"○")+SUMIFS(作業日報!$F$442:$F$462,作業日報!$E$442:$E$462,$A65,作業日報!$H$442:$H$462,"○")</f>
        <v>0</v>
      </c>
      <c r="P65" s="167">
        <f>SUMIFS(作業日報!$B$485:$B$505,作業日報!$A$485:$A$505,$A65,作業日報!$D$485:$D$505,"○")+SUMIFS(作業日報!$F$485:$F$505,作業日報!$E$485:$E$505,$A65,作業日報!$H$485:$H$505,"○")</f>
        <v>0</v>
      </c>
      <c r="Q65" s="167">
        <f>SUMIFS(作業日報!$B$528:$B$548,作業日報!$A$528:$A$548,$A65,作業日報!$D$528:$D$548,"○")+SUMIFS(作業日報!$F$528:$F$548,作業日報!$E$528:$E$548,$A65,作業日報!$H$528:$H$548,"○")</f>
        <v>0</v>
      </c>
      <c r="R65" s="167">
        <f>SUMIFS(作業日報!$B$571:$B$591,作業日報!$A$571:$A$591,$A65,作業日報!$D$571:$D$591,"○")+SUMIFS(作業日報!$F$571:$F$591,作業日報!$E$571:$E$591,$A65,作業日報!$H$571:$H$591,"○")</f>
        <v>0</v>
      </c>
      <c r="S65" s="230">
        <f>SUMIFS(作業日報!$B$614:$B$634,作業日報!$A$614:$A$634,$A65,作業日報!$D$614:$D$634,"○")+SUMIFS(作業日報!$F$614:$F$634,作業日報!$E$614:$E$634,$A65,作業日報!$H$614:$H$634,"○")</f>
        <v>0</v>
      </c>
      <c r="T65" s="237">
        <f>SUMIFS(作業日報!$B$657:$B$677,作業日報!$A$657:$A$677,$A65,作業日報!$D$657:$D$677,"○")+SUMIFS(作業日報!$F$657:$F$677,作業日報!$E$657:$E$677,$A65,作業日報!$H$657:$H$677,"○")</f>
        <v>0</v>
      </c>
      <c r="U65" s="238">
        <f>SUMIFS(作業日報!$B$700:$B$720,作業日報!$A$700:$A$720,$A65,作業日報!$D$700:$D$720,"○")+SUMIFS(作業日報!$F$700:$F$720,作業日報!$E$700:$E$720,$A65,作業日報!$H$700:$H$720,"○")</f>
        <v>0</v>
      </c>
      <c r="V65" s="238">
        <f>SUMIFS(作業日報!$B$743:$B$763,作業日報!$A$743:$A$763,$A65,作業日報!$D$743:$D$763,"○")+SUMIFS(作業日報!$F$743:$F$763,作業日報!$E$743:$E$763,$A65,作業日報!$H$743:$H$763,"○")</f>
        <v>0</v>
      </c>
      <c r="W65" s="238">
        <f>SUMIFS(作業日報!$B$786:$B$806,作業日報!$A$786:$A$806,$A65,作業日報!$D$786:$D$806,"○")+SUMIFS(作業日報!$F$786:$F$806,作業日報!$E$786:$E$806,$A65,作業日報!$H$786:$H$806,"○")</f>
        <v>0</v>
      </c>
      <c r="X65" s="238">
        <f>SUMIFS(作業日報!$B$829:$B$849,作業日報!$A$829:$A$849,$A65,作業日報!$D$829:$D$849,"○")+SUMIFS(作業日報!$F$829:$F$849,作業日報!$E$829:$E$849,$A65,作業日報!$H$829:$H$849,"○")</f>
        <v>0</v>
      </c>
      <c r="Y65" s="238">
        <f>SUMIFS(作業日報!$B$872:$B$892,作業日報!$A$872:$A$892,$A65,作業日報!$D$872:$D$892,"○")+SUMIFS(作業日報!$F$872:$F$892,作業日報!$E$872:$E$892,$A65,作業日報!$H$872:$H$892,"○")</f>
        <v>0</v>
      </c>
      <c r="Z65" s="238">
        <f>SUMIFS(作業日報!$B$915:$B$935,作業日報!$A$915:$A$935,$A65,作業日報!$D$915:$D$935,"○")+SUMIFS(作業日報!$F$915:$F$935,作業日報!$E$915:$E$935,$A65,作業日報!$H$915:$H$935,"○")</f>
        <v>0</v>
      </c>
      <c r="AA65" s="230">
        <f>SUMIFS(作業日報!$B$958:$B$978,作業日報!$A$958:$A$978,$A65,作業日報!$D$958:$D$978,"○")+SUMIFS(作業日報!$F$958:$F$978,作業日報!$E$958:$E$978,$A65,作業日報!$H$958:$H$978,"○")</f>
        <v>0</v>
      </c>
    </row>
    <row r="66" spans="1:27" x14ac:dyDescent="0.15">
      <c r="A66" s="168"/>
      <c r="B66" s="169"/>
      <c r="C66" s="170"/>
      <c r="D66" s="171">
        <f>SUMIFS(作業日報!B:B,作業日報!A:A,A66,作業日報!D:D,"○")+SUMIFS(作業日報!F:F,作業日報!E:E,A66,作業日報!H:H,"○")</f>
        <v>0</v>
      </c>
      <c r="E66" s="240">
        <f>SUMIFS(作業日報!$B$12:$B$32,作業日報!$A$12:$A$32,$A66,作業日報!$D$12:$D$32,"○")+SUMIFS(作業日報!$F$12:$F$32,作業日報!$E$12:$E$32,$A66,作業日報!$H$12:$H$32,"○")</f>
        <v>0</v>
      </c>
      <c r="F66" s="167">
        <f>SUMIFS(作業日報!$B$55:$B$75,作業日報!$A$55:$A$75,$A66,作業日報!$D$55:$D$75,"○")+SUMIFS(作業日報!$F$55:$F$75,作業日報!$E$55:$E$75,$A66,作業日報!$H$55:$H$75,"○")</f>
        <v>0</v>
      </c>
      <c r="G66" s="167">
        <f>SUMIFS(作業日報!$B$98:$B$118,作業日報!$A$98:$A$118,$A66,作業日報!$D$98:$D$118,"○")+SUMIFS(作業日報!$F$98:$F$118,作業日報!$E$98:$E$118,$A66,作業日報!$H$98:$H$118,"○")</f>
        <v>0</v>
      </c>
      <c r="H66" s="167">
        <f>SUMIFS(作業日報!$B$141:$B$161,作業日報!$A$141:$A$161,$A66,作業日報!$D$141:$D$161,"○")+SUMIFS(作業日報!$F$141:$F$161,作業日報!$E$141:$E$161,$A66,作業日報!$H$141:$H$161,"○")</f>
        <v>0</v>
      </c>
      <c r="I66" s="167">
        <f>SUMIFS(作業日報!$B$184:$B$204,作業日報!$A$184:$A$204,$A66,作業日報!$D$184:$D$204,"○")+SUMIFS(作業日報!$F$184:$F$204,作業日報!$E$184:$E$204,$A66,作業日報!$H$184:$H$204,"○")</f>
        <v>0</v>
      </c>
      <c r="J66" s="167">
        <f>SUMIFS(作業日報!$B$227:$B$247,作業日報!$A$227:$A$247,$A66,作業日報!$D$227:$D$247,"○")+SUMIFS(作業日報!$F$227:$F$247,作業日報!$E$227:$E$247,$A66,作業日報!$H$227:$H$247,"○")</f>
        <v>0</v>
      </c>
      <c r="K66" s="167">
        <f>SUMIFS(作業日報!$B$270:$B$290,作業日報!$A$270:$A$290,$A66,作業日報!$D$270:$D$290,"○")+SUMIFS(作業日報!$F$270:$F$290,作業日報!$E$270:$E$290,$A66,作業日報!$H$270:$H$290,"○")</f>
        <v>0</v>
      </c>
      <c r="L66" s="167">
        <f>SUMIFS(作業日報!$B$313:$B$333,作業日報!$A$313:$A$333,$A66,作業日報!$D$313:$D$333,"○")+SUMIFS(作業日報!$F$313:$F$333,作業日報!$E$313:$E$333,$A66,作業日報!$H$313:$H$333,"○")</f>
        <v>0</v>
      </c>
      <c r="M66" s="167">
        <f>SUMIFS(作業日報!$B$356:$B$376,作業日報!$A$356:$A$376,$A66,作業日報!$D$356:$D$376,"○")+SUMIFS(作業日報!$F$356:$F$376,作業日報!$E$356:$E$376,$A66,作業日報!$H$356:$H$376,"○")</f>
        <v>0</v>
      </c>
      <c r="N66" s="167">
        <f>SUMIFS(作業日報!$B$399:$B$419,作業日報!$A$399:$A$419,$A66,作業日報!$D$399:$D$419,"○")+SUMIFS(作業日報!$F$399:$F$419,作業日報!$E$399:$E$419,$A66,作業日報!$H$399:$H$419,"○")</f>
        <v>0</v>
      </c>
      <c r="O66" s="167">
        <f>SUMIFS(作業日報!$B$442:$B$462,作業日報!$A$442:$A$462,$A66,作業日報!$D$442:$D$462,"○")+SUMIFS(作業日報!$F$442:$F$462,作業日報!$E$442:$E$462,$A66,作業日報!$H$442:$H$462,"○")</f>
        <v>0</v>
      </c>
      <c r="P66" s="167">
        <f>SUMIFS(作業日報!$B$485:$B$505,作業日報!$A$485:$A$505,$A66,作業日報!$D$485:$D$505,"○")+SUMIFS(作業日報!$F$485:$F$505,作業日報!$E$485:$E$505,$A66,作業日報!$H$485:$H$505,"○")</f>
        <v>0</v>
      </c>
      <c r="Q66" s="167">
        <f>SUMIFS(作業日報!$B$528:$B$548,作業日報!$A$528:$A$548,$A66,作業日報!$D$528:$D$548,"○")+SUMIFS(作業日報!$F$528:$F$548,作業日報!$E$528:$E$548,$A66,作業日報!$H$528:$H$548,"○")</f>
        <v>0</v>
      </c>
      <c r="R66" s="167">
        <f>SUMIFS(作業日報!$B$571:$B$591,作業日報!$A$571:$A$591,$A66,作業日報!$D$571:$D$591,"○")+SUMIFS(作業日報!$F$571:$F$591,作業日報!$E$571:$E$591,$A66,作業日報!$H$571:$H$591,"○")</f>
        <v>0</v>
      </c>
      <c r="S66" s="230">
        <f>SUMIFS(作業日報!$B$614:$B$634,作業日報!$A$614:$A$634,$A66,作業日報!$D$614:$D$634,"○")+SUMIFS(作業日報!$F$614:$F$634,作業日報!$E$614:$E$634,$A66,作業日報!$H$614:$H$634,"○")</f>
        <v>0</v>
      </c>
      <c r="T66" s="237">
        <f>SUMIFS(作業日報!$B$657:$B$677,作業日報!$A$657:$A$677,$A66,作業日報!$D$657:$D$677,"○")+SUMIFS(作業日報!$F$657:$F$677,作業日報!$E$657:$E$677,$A66,作業日報!$H$657:$H$677,"○")</f>
        <v>0</v>
      </c>
      <c r="U66" s="238">
        <f>SUMIFS(作業日報!$B$700:$B$720,作業日報!$A$700:$A$720,$A66,作業日報!$D$700:$D$720,"○")+SUMIFS(作業日報!$F$700:$F$720,作業日報!$E$700:$E$720,$A66,作業日報!$H$700:$H$720,"○")</f>
        <v>0</v>
      </c>
      <c r="V66" s="238">
        <f>SUMIFS(作業日報!$B$743:$B$763,作業日報!$A$743:$A$763,$A66,作業日報!$D$743:$D$763,"○")+SUMIFS(作業日報!$F$743:$F$763,作業日報!$E$743:$E$763,$A66,作業日報!$H$743:$H$763,"○")</f>
        <v>0</v>
      </c>
      <c r="W66" s="238">
        <f>SUMIFS(作業日報!$B$786:$B$806,作業日報!$A$786:$A$806,$A66,作業日報!$D$786:$D$806,"○")+SUMIFS(作業日報!$F$786:$F$806,作業日報!$E$786:$E$806,$A66,作業日報!$H$786:$H$806,"○")</f>
        <v>0</v>
      </c>
      <c r="X66" s="238">
        <f>SUMIFS(作業日報!$B$829:$B$849,作業日報!$A$829:$A$849,$A66,作業日報!$D$829:$D$849,"○")+SUMIFS(作業日報!$F$829:$F$849,作業日報!$E$829:$E$849,$A66,作業日報!$H$829:$H$849,"○")</f>
        <v>0</v>
      </c>
      <c r="Y66" s="238">
        <f>SUMIFS(作業日報!$B$872:$B$892,作業日報!$A$872:$A$892,$A66,作業日報!$D$872:$D$892,"○")+SUMIFS(作業日報!$F$872:$F$892,作業日報!$E$872:$E$892,$A66,作業日報!$H$872:$H$892,"○")</f>
        <v>0</v>
      </c>
      <c r="Z66" s="238">
        <f>SUMIFS(作業日報!$B$915:$B$935,作業日報!$A$915:$A$935,$A66,作業日報!$D$915:$D$935,"○")+SUMIFS(作業日報!$F$915:$F$935,作業日報!$E$915:$E$935,$A66,作業日報!$H$915:$H$935,"○")</f>
        <v>0</v>
      </c>
      <c r="AA66" s="230">
        <f>SUMIFS(作業日報!$B$958:$B$978,作業日報!$A$958:$A$978,$A66,作業日報!$D$958:$D$978,"○")+SUMIFS(作業日報!$F$958:$F$978,作業日報!$E$958:$E$978,$A66,作業日報!$H$958:$H$978,"○")</f>
        <v>0</v>
      </c>
    </row>
    <row r="67" spans="1:27" x14ac:dyDescent="0.15">
      <c r="A67" s="168"/>
      <c r="B67" s="169"/>
      <c r="C67" s="170"/>
      <c r="D67" s="171">
        <f>SUMIFS(作業日報!B:B,作業日報!A:A,A67,作業日報!D:D,"○")+SUMIFS(作業日報!F:F,作業日報!E:E,A67,作業日報!H:H,"○")</f>
        <v>0</v>
      </c>
      <c r="E67" s="240">
        <f>SUMIFS(作業日報!$B$12:$B$32,作業日報!$A$12:$A$32,$A67,作業日報!$D$12:$D$32,"○")+SUMIFS(作業日報!$F$12:$F$32,作業日報!$E$12:$E$32,$A67,作業日報!$H$12:$H$32,"○")</f>
        <v>0</v>
      </c>
      <c r="F67" s="167">
        <f>SUMIFS(作業日報!$B$55:$B$75,作業日報!$A$55:$A$75,$A67,作業日報!$D$55:$D$75,"○")+SUMIFS(作業日報!$F$55:$F$75,作業日報!$E$55:$E$75,$A67,作業日報!$H$55:$H$75,"○")</f>
        <v>0</v>
      </c>
      <c r="G67" s="167">
        <f>SUMIFS(作業日報!$B$98:$B$118,作業日報!$A$98:$A$118,$A67,作業日報!$D$98:$D$118,"○")+SUMIFS(作業日報!$F$98:$F$118,作業日報!$E$98:$E$118,$A67,作業日報!$H$98:$H$118,"○")</f>
        <v>0</v>
      </c>
      <c r="H67" s="167">
        <f>SUMIFS(作業日報!$B$141:$B$161,作業日報!$A$141:$A$161,$A67,作業日報!$D$141:$D$161,"○")+SUMIFS(作業日報!$F$141:$F$161,作業日報!$E$141:$E$161,$A67,作業日報!$H$141:$H$161,"○")</f>
        <v>0</v>
      </c>
      <c r="I67" s="167">
        <f>SUMIFS(作業日報!$B$184:$B$204,作業日報!$A$184:$A$204,$A67,作業日報!$D$184:$D$204,"○")+SUMIFS(作業日報!$F$184:$F$204,作業日報!$E$184:$E$204,$A67,作業日報!$H$184:$H$204,"○")</f>
        <v>0</v>
      </c>
      <c r="J67" s="167">
        <f>SUMIFS(作業日報!$B$227:$B$247,作業日報!$A$227:$A$247,$A67,作業日報!$D$227:$D$247,"○")+SUMIFS(作業日報!$F$227:$F$247,作業日報!$E$227:$E$247,$A67,作業日報!$H$227:$H$247,"○")</f>
        <v>0</v>
      </c>
      <c r="K67" s="167">
        <f>SUMIFS(作業日報!$B$270:$B$290,作業日報!$A$270:$A$290,$A67,作業日報!$D$270:$D$290,"○")+SUMIFS(作業日報!$F$270:$F$290,作業日報!$E$270:$E$290,$A67,作業日報!$H$270:$H$290,"○")</f>
        <v>0</v>
      </c>
      <c r="L67" s="167">
        <f>SUMIFS(作業日報!$B$313:$B$333,作業日報!$A$313:$A$333,$A67,作業日報!$D$313:$D$333,"○")+SUMIFS(作業日報!$F$313:$F$333,作業日報!$E$313:$E$333,$A67,作業日報!$H$313:$H$333,"○")</f>
        <v>0</v>
      </c>
      <c r="M67" s="167">
        <f>SUMIFS(作業日報!$B$356:$B$376,作業日報!$A$356:$A$376,$A67,作業日報!$D$356:$D$376,"○")+SUMIFS(作業日報!$F$356:$F$376,作業日報!$E$356:$E$376,$A67,作業日報!$H$356:$H$376,"○")</f>
        <v>0</v>
      </c>
      <c r="N67" s="167">
        <f>SUMIFS(作業日報!$B$399:$B$419,作業日報!$A$399:$A$419,$A67,作業日報!$D$399:$D$419,"○")+SUMIFS(作業日報!$F$399:$F$419,作業日報!$E$399:$E$419,$A67,作業日報!$H$399:$H$419,"○")</f>
        <v>0</v>
      </c>
      <c r="O67" s="167">
        <f>SUMIFS(作業日報!$B$442:$B$462,作業日報!$A$442:$A$462,$A67,作業日報!$D$442:$D$462,"○")+SUMIFS(作業日報!$F$442:$F$462,作業日報!$E$442:$E$462,$A67,作業日報!$H$442:$H$462,"○")</f>
        <v>0</v>
      </c>
      <c r="P67" s="167">
        <f>SUMIFS(作業日報!$B$485:$B$505,作業日報!$A$485:$A$505,$A67,作業日報!$D$485:$D$505,"○")+SUMIFS(作業日報!$F$485:$F$505,作業日報!$E$485:$E$505,$A67,作業日報!$H$485:$H$505,"○")</f>
        <v>0</v>
      </c>
      <c r="Q67" s="167">
        <f>SUMIFS(作業日報!$B$528:$B$548,作業日報!$A$528:$A$548,$A67,作業日報!$D$528:$D$548,"○")+SUMIFS(作業日報!$F$528:$F$548,作業日報!$E$528:$E$548,$A67,作業日報!$H$528:$H$548,"○")</f>
        <v>0</v>
      </c>
      <c r="R67" s="167">
        <f>SUMIFS(作業日報!$B$571:$B$591,作業日報!$A$571:$A$591,$A67,作業日報!$D$571:$D$591,"○")+SUMIFS(作業日報!$F$571:$F$591,作業日報!$E$571:$E$591,$A67,作業日報!$H$571:$H$591,"○")</f>
        <v>0</v>
      </c>
      <c r="S67" s="230">
        <f>SUMIFS(作業日報!$B$614:$B$634,作業日報!$A$614:$A$634,$A67,作業日報!$D$614:$D$634,"○")+SUMIFS(作業日報!$F$614:$F$634,作業日報!$E$614:$E$634,$A67,作業日報!$H$614:$H$634,"○")</f>
        <v>0</v>
      </c>
      <c r="T67" s="237">
        <f>SUMIFS(作業日報!$B$657:$B$677,作業日報!$A$657:$A$677,$A67,作業日報!$D$657:$D$677,"○")+SUMIFS(作業日報!$F$657:$F$677,作業日報!$E$657:$E$677,$A67,作業日報!$H$657:$H$677,"○")</f>
        <v>0</v>
      </c>
      <c r="U67" s="238">
        <f>SUMIFS(作業日報!$B$700:$B$720,作業日報!$A$700:$A$720,$A67,作業日報!$D$700:$D$720,"○")+SUMIFS(作業日報!$F$700:$F$720,作業日報!$E$700:$E$720,$A67,作業日報!$H$700:$H$720,"○")</f>
        <v>0</v>
      </c>
      <c r="V67" s="238">
        <f>SUMIFS(作業日報!$B$743:$B$763,作業日報!$A$743:$A$763,$A67,作業日報!$D$743:$D$763,"○")+SUMIFS(作業日報!$F$743:$F$763,作業日報!$E$743:$E$763,$A67,作業日報!$H$743:$H$763,"○")</f>
        <v>0</v>
      </c>
      <c r="W67" s="238">
        <f>SUMIFS(作業日報!$B$786:$B$806,作業日報!$A$786:$A$806,$A67,作業日報!$D$786:$D$806,"○")+SUMIFS(作業日報!$F$786:$F$806,作業日報!$E$786:$E$806,$A67,作業日報!$H$786:$H$806,"○")</f>
        <v>0</v>
      </c>
      <c r="X67" s="238">
        <f>SUMIFS(作業日報!$B$829:$B$849,作業日報!$A$829:$A$849,$A67,作業日報!$D$829:$D$849,"○")+SUMIFS(作業日報!$F$829:$F$849,作業日報!$E$829:$E$849,$A67,作業日報!$H$829:$H$849,"○")</f>
        <v>0</v>
      </c>
      <c r="Y67" s="238">
        <f>SUMIFS(作業日報!$B$872:$B$892,作業日報!$A$872:$A$892,$A67,作業日報!$D$872:$D$892,"○")+SUMIFS(作業日報!$F$872:$F$892,作業日報!$E$872:$E$892,$A67,作業日報!$H$872:$H$892,"○")</f>
        <v>0</v>
      </c>
      <c r="Z67" s="238">
        <f>SUMIFS(作業日報!$B$915:$B$935,作業日報!$A$915:$A$935,$A67,作業日報!$D$915:$D$935,"○")+SUMIFS(作業日報!$F$915:$F$935,作業日報!$E$915:$E$935,$A67,作業日報!$H$915:$H$935,"○")</f>
        <v>0</v>
      </c>
      <c r="AA67" s="230">
        <f>SUMIFS(作業日報!$B$958:$B$978,作業日報!$A$958:$A$978,$A67,作業日報!$D$958:$D$978,"○")+SUMIFS(作業日報!$F$958:$F$978,作業日報!$E$958:$E$978,$A67,作業日報!$H$958:$H$978,"○")</f>
        <v>0</v>
      </c>
    </row>
    <row r="68" spans="1:27" x14ac:dyDescent="0.15">
      <c r="A68" s="168"/>
      <c r="B68" s="169"/>
      <c r="C68" s="170"/>
      <c r="D68" s="171">
        <f>SUMIFS(作業日報!B:B,作業日報!A:A,A68,作業日報!D:D,"○")+SUMIFS(作業日報!F:F,作業日報!E:E,A68,作業日報!H:H,"○")</f>
        <v>0</v>
      </c>
      <c r="E68" s="240">
        <f>SUMIFS(作業日報!$B$12:$B$32,作業日報!$A$12:$A$32,$A68,作業日報!$D$12:$D$32,"○")+SUMIFS(作業日報!$F$12:$F$32,作業日報!$E$12:$E$32,$A68,作業日報!$H$12:$H$32,"○")</f>
        <v>0</v>
      </c>
      <c r="F68" s="167">
        <f>SUMIFS(作業日報!$B$55:$B$75,作業日報!$A$55:$A$75,$A68,作業日報!$D$55:$D$75,"○")+SUMIFS(作業日報!$F$55:$F$75,作業日報!$E$55:$E$75,$A68,作業日報!$H$55:$H$75,"○")</f>
        <v>0</v>
      </c>
      <c r="G68" s="167">
        <f>SUMIFS(作業日報!$B$98:$B$118,作業日報!$A$98:$A$118,$A68,作業日報!$D$98:$D$118,"○")+SUMIFS(作業日報!$F$98:$F$118,作業日報!$E$98:$E$118,$A68,作業日報!$H$98:$H$118,"○")</f>
        <v>0</v>
      </c>
      <c r="H68" s="167">
        <f>SUMIFS(作業日報!$B$141:$B$161,作業日報!$A$141:$A$161,$A68,作業日報!$D$141:$D$161,"○")+SUMIFS(作業日報!$F$141:$F$161,作業日報!$E$141:$E$161,$A68,作業日報!$H$141:$H$161,"○")</f>
        <v>0</v>
      </c>
      <c r="I68" s="167">
        <f>SUMIFS(作業日報!$B$184:$B$204,作業日報!$A$184:$A$204,$A68,作業日報!$D$184:$D$204,"○")+SUMIFS(作業日報!$F$184:$F$204,作業日報!$E$184:$E$204,$A68,作業日報!$H$184:$H$204,"○")</f>
        <v>0</v>
      </c>
      <c r="J68" s="167">
        <f>SUMIFS(作業日報!$B$227:$B$247,作業日報!$A$227:$A$247,$A68,作業日報!$D$227:$D$247,"○")+SUMIFS(作業日報!$F$227:$F$247,作業日報!$E$227:$E$247,$A68,作業日報!$H$227:$H$247,"○")</f>
        <v>0</v>
      </c>
      <c r="K68" s="167">
        <f>SUMIFS(作業日報!$B$270:$B$290,作業日報!$A$270:$A$290,$A68,作業日報!$D$270:$D$290,"○")+SUMIFS(作業日報!$F$270:$F$290,作業日報!$E$270:$E$290,$A68,作業日報!$H$270:$H$290,"○")</f>
        <v>0</v>
      </c>
      <c r="L68" s="167">
        <f>SUMIFS(作業日報!$B$313:$B$333,作業日報!$A$313:$A$333,$A68,作業日報!$D$313:$D$333,"○")+SUMIFS(作業日報!$F$313:$F$333,作業日報!$E$313:$E$333,$A68,作業日報!$H$313:$H$333,"○")</f>
        <v>0</v>
      </c>
      <c r="M68" s="167">
        <f>SUMIFS(作業日報!$B$356:$B$376,作業日報!$A$356:$A$376,$A68,作業日報!$D$356:$D$376,"○")+SUMIFS(作業日報!$F$356:$F$376,作業日報!$E$356:$E$376,$A68,作業日報!$H$356:$H$376,"○")</f>
        <v>0</v>
      </c>
      <c r="N68" s="167">
        <f>SUMIFS(作業日報!$B$399:$B$419,作業日報!$A$399:$A$419,$A68,作業日報!$D$399:$D$419,"○")+SUMIFS(作業日報!$F$399:$F$419,作業日報!$E$399:$E$419,$A68,作業日報!$H$399:$H$419,"○")</f>
        <v>0</v>
      </c>
      <c r="O68" s="167">
        <f>SUMIFS(作業日報!$B$442:$B$462,作業日報!$A$442:$A$462,$A68,作業日報!$D$442:$D$462,"○")+SUMIFS(作業日報!$F$442:$F$462,作業日報!$E$442:$E$462,$A68,作業日報!$H$442:$H$462,"○")</f>
        <v>0</v>
      </c>
      <c r="P68" s="167">
        <f>SUMIFS(作業日報!$B$485:$B$505,作業日報!$A$485:$A$505,$A68,作業日報!$D$485:$D$505,"○")+SUMIFS(作業日報!$F$485:$F$505,作業日報!$E$485:$E$505,$A68,作業日報!$H$485:$H$505,"○")</f>
        <v>0</v>
      </c>
      <c r="Q68" s="167">
        <f>SUMIFS(作業日報!$B$528:$B$548,作業日報!$A$528:$A$548,$A68,作業日報!$D$528:$D$548,"○")+SUMIFS(作業日報!$F$528:$F$548,作業日報!$E$528:$E$548,$A68,作業日報!$H$528:$H$548,"○")</f>
        <v>0</v>
      </c>
      <c r="R68" s="167">
        <f>SUMIFS(作業日報!$B$571:$B$591,作業日報!$A$571:$A$591,$A68,作業日報!$D$571:$D$591,"○")+SUMIFS(作業日報!$F$571:$F$591,作業日報!$E$571:$E$591,$A68,作業日報!$H$571:$H$591,"○")</f>
        <v>0</v>
      </c>
      <c r="S68" s="230">
        <f>SUMIFS(作業日報!$B$614:$B$634,作業日報!$A$614:$A$634,$A68,作業日報!$D$614:$D$634,"○")+SUMIFS(作業日報!$F$614:$F$634,作業日報!$E$614:$E$634,$A68,作業日報!$H$614:$H$634,"○")</f>
        <v>0</v>
      </c>
      <c r="T68" s="237">
        <f>SUMIFS(作業日報!$B$657:$B$677,作業日報!$A$657:$A$677,$A68,作業日報!$D$657:$D$677,"○")+SUMIFS(作業日報!$F$657:$F$677,作業日報!$E$657:$E$677,$A68,作業日報!$H$657:$H$677,"○")</f>
        <v>0</v>
      </c>
      <c r="U68" s="238">
        <f>SUMIFS(作業日報!$B$700:$B$720,作業日報!$A$700:$A$720,$A68,作業日報!$D$700:$D$720,"○")+SUMIFS(作業日報!$F$700:$F$720,作業日報!$E$700:$E$720,$A68,作業日報!$H$700:$H$720,"○")</f>
        <v>0</v>
      </c>
      <c r="V68" s="238">
        <f>SUMIFS(作業日報!$B$743:$B$763,作業日報!$A$743:$A$763,$A68,作業日報!$D$743:$D$763,"○")+SUMIFS(作業日報!$F$743:$F$763,作業日報!$E$743:$E$763,$A68,作業日報!$H$743:$H$763,"○")</f>
        <v>0</v>
      </c>
      <c r="W68" s="238">
        <f>SUMIFS(作業日報!$B$786:$B$806,作業日報!$A$786:$A$806,$A68,作業日報!$D$786:$D$806,"○")+SUMIFS(作業日報!$F$786:$F$806,作業日報!$E$786:$E$806,$A68,作業日報!$H$786:$H$806,"○")</f>
        <v>0</v>
      </c>
      <c r="X68" s="238">
        <f>SUMIFS(作業日報!$B$829:$B$849,作業日報!$A$829:$A$849,$A68,作業日報!$D$829:$D$849,"○")+SUMIFS(作業日報!$F$829:$F$849,作業日報!$E$829:$E$849,$A68,作業日報!$H$829:$H$849,"○")</f>
        <v>0</v>
      </c>
      <c r="Y68" s="238">
        <f>SUMIFS(作業日報!$B$872:$B$892,作業日報!$A$872:$A$892,$A68,作業日報!$D$872:$D$892,"○")+SUMIFS(作業日報!$F$872:$F$892,作業日報!$E$872:$E$892,$A68,作業日報!$H$872:$H$892,"○")</f>
        <v>0</v>
      </c>
      <c r="Z68" s="238">
        <f>SUMIFS(作業日報!$B$915:$B$935,作業日報!$A$915:$A$935,$A68,作業日報!$D$915:$D$935,"○")+SUMIFS(作業日報!$F$915:$F$935,作業日報!$E$915:$E$935,$A68,作業日報!$H$915:$H$935,"○")</f>
        <v>0</v>
      </c>
      <c r="AA68" s="230">
        <f>SUMIFS(作業日報!$B$958:$B$978,作業日報!$A$958:$A$978,$A68,作業日報!$D$958:$D$978,"○")+SUMIFS(作業日報!$F$958:$F$978,作業日報!$E$958:$E$978,$A68,作業日報!$H$958:$H$978,"○")</f>
        <v>0</v>
      </c>
    </row>
    <row r="69" spans="1:27" x14ac:dyDescent="0.15">
      <c r="A69" s="168"/>
      <c r="B69" s="169"/>
      <c r="C69" s="170"/>
      <c r="D69" s="171">
        <f>SUMIFS(作業日報!B:B,作業日報!A:A,A69,作業日報!D:D,"○")+SUMIFS(作業日報!F:F,作業日報!E:E,A69,作業日報!H:H,"○")</f>
        <v>0</v>
      </c>
      <c r="E69" s="240">
        <f>SUMIFS(作業日報!$B$12:$B$32,作業日報!$A$12:$A$32,$A69,作業日報!$D$12:$D$32,"○")+SUMIFS(作業日報!$F$12:$F$32,作業日報!$E$12:$E$32,$A69,作業日報!$H$12:$H$32,"○")</f>
        <v>0</v>
      </c>
      <c r="F69" s="167">
        <f>SUMIFS(作業日報!$B$55:$B$75,作業日報!$A$55:$A$75,$A69,作業日報!$D$55:$D$75,"○")+SUMIFS(作業日報!$F$55:$F$75,作業日報!$E$55:$E$75,$A69,作業日報!$H$55:$H$75,"○")</f>
        <v>0</v>
      </c>
      <c r="G69" s="167">
        <f>SUMIFS(作業日報!$B$98:$B$118,作業日報!$A$98:$A$118,$A69,作業日報!$D$98:$D$118,"○")+SUMIFS(作業日報!$F$98:$F$118,作業日報!$E$98:$E$118,$A69,作業日報!$H$98:$H$118,"○")</f>
        <v>0</v>
      </c>
      <c r="H69" s="167">
        <f>SUMIFS(作業日報!$B$141:$B$161,作業日報!$A$141:$A$161,$A69,作業日報!$D$141:$D$161,"○")+SUMIFS(作業日報!$F$141:$F$161,作業日報!$E$141:$E$161,$A69,作業日報!$H$141:$H$161,"○")</f>
        <v>0</v>
      </c>
      <c r="I69" s="167">
        <f>SUMIFS(作業日報!$B$184:$B$204,作業日報!$A$184:$A$204,$A69,作業日報!$D$184:$D$204,"○")+SUMIFS(作業日報!$F$184:$F$204,作業日報!$E$184:$E$204,$A69,作業日報!$H$184:$H$204,"○")</f>
        <v>0</v>
      </c>
      <c r="J69" s="167">
        <f>SUMIFS(作業日報!$B$227:$B$247,作業日報!$A$227:$A$247,$A69,作業日報!$D$227:$D$247,"○")+SUMIFS(作業日報!$F$227:$F$247,作業日報!$E$227:$E$247,$A69,作業日報!$H$227:$H$247,"○")</f>
        <v>0</v>
      </c>
      <c r="K69" s="167">
        <f>SUMIFS(作業日報!$B$270:$B$290,作業日報!$A$270:$A$290,$A69,作業日報!$D$270:$D$290,"○")+SUMIFS(作業日報!$F$270:$F$290,作業日報!$E$270:$E$290,$A69,作業日報!$H$270:$H$290,"○")</f>
        <v>0</v>
      </c>
      <c r="L69" s="167">
        <f>SUMIFS(作業日報!$B$313:$B$333,作業日報!$A$313:$A$333,$A69,作業日報!$D$313:$D$333,"○")+SUMIFS(作業日報!$F$313:$F$333,作業日報!$E$313:$E$333,$A69,作業日報!$H$313:$H$333,"○")</f>
        <v>0</v>
      </c>
      <c r="M69" s="167">
        <f>SUMIFS(作業日報!$B$356:$B$376,作業日報!$A$356:$A$376,$A69,作業日報!$D$356:$D$376,"○")+SUMIFS(作業日報!$F$356:$F$376,作業日報!$E$356:$E$376,$A69,作業日報!$H$356:$H$376,"○")</f>
        <v>0</v>
      </c>
      <c r="N69" s="167">
        <f>SUMIFS(作業日報!$B$399:$B$419,作業日報!$A$399:$A$419,$A69,作業日報!$D$399:$D$419,"○")+SUMIFS(作業日報!$F$399:$F$419,作業日報!$E$399:$E$419,$A69,作業日報!$H$399:$H$419,"○")</f>
        <v>0</v>
      </c>
      <c r="O69" s="167">
        <f>SUMIFS(作業日報!$B$442:$B$462,作業日報!$A$442:$A$462,$A69,作業日報!$D$442:$D$462,"○")+SUMIFS(作業日報!$F$442:$F$462,作業日報!$E$442:$E$462,$A69,作業日報!$H$442:$H$462,"○")</f>
        <v>0</v>
      </c>
      <c r="P69" s="167">
        <f>SUMIFS(作業日報!$B$485:$B$505,作業日報!$A$485:$A$505,$A69,作業日報!$D$485:$D$505,"○")+SUMIFS(作業日報!$F$485:$F$505,作業日報!$E$485:$E$505,$A69,作業日報!$H$485:$H$505,"○")</f>
        <v>0</v>
      </c>
      <c r="Q69" s="167">
        <f>SUMIFS(作業日報!$B$528:$B$548,作業日報!$A$528:$A$548,$A69,作業日報!$D$528:$D$548,"○")+SUMIFS(作業日報!$F$528:$F$548,作業日報!$E$528:$E$548,$A69,作業日報!$H$528:$H$548,"○")</f>
        <v>0</v>
      </c>
      <c r="R69" s="167">
        <f>SUMIFS(作業日報!$B$571:$B$591,作業日報!$A$571:$A$591,$A69,作業日報!$D$571:$D$591,"○")+SUMIFS(作業日報!$F$571:$F$591,作業日報!$E$571:$E$591,$A69,作業日報!$H$571:$H$591,"○")</f>
        <v>0</v>
      </c>
      <c r="S69" s="230">
        <f>SUMIFS(作業日報!$B$614:$B$634,作業日報!$A$614:$A$634,$A69,作業日報!$D$614:$D$634,"○")+SUMIFS(作業日報!$F$614:$F$634,作業日報!$E$614:$E$634,$A69,作業日報!$H$614:$H$634,"○")</f>
        <v>0</v>
      </c>
      <c r="T69" s="237">
        <f>SUMIFS(作業日報!$B$657:$B$677,作業日報!$A$657:$A$677,$A69,作業日報!$D$657:$D$677,"○")+SUMIFS(作業日報!$F$657:$F$677,作業日報!$E$657:$E$677,$A69,作業日報!$H$657:$H$677,"○")</f>
        <v>0</v>
      </c>
      <c r="U69" s="238">
        <f>SUMIFS(作業日報!$B$700:$B$720,作業日報!$A$700:$A$720,$A69,作業日報!$D$700:$D$720,"○")+SUMIFS(作業日報!$F$700:$F$720,作業日報!$E$700:$E$720,$A69,作業日報!$H$700:$H$720,"○")</f>
        <v>0</v>
      </c>
      <c r="V69" s="238">
        <f>SUMIFS(作業日報!$B$743:$B$763,作業日報!$A$743:$A$763,$A69,作業日報!$D$743:$D$763,"○")+SUMIFS(作業日報!$F$743:$F$763,作業日報!$E$743:$E$763,$A69,作業日報!$H$743:$H$763,"○")</f>
        <v>0</v>
      </c>
      <c r="W69" s="238">
        <f>SUMIFS(作業日報!$B$786:$B$806,作業日報!$A$786:$A$806,$A69,作業日報!$D$786:$D$806,"○")+SUMIFS(作業日報!$F$786:$F$806,作業日報!$E$786:$E$806,$A69,作業日報!$H$786:$H$806,"○")</f>
        <v>0</v>
      </c>
      <c r="X69" s="238">
        <f>SUMIFS(作業日報!$B$829:$B$849,作業日報!$A$829:$A$849,$A69,作業日報!$D$829:$D$849,"○")+SUMIFS(作業日報!$F$829:$F$849,作業日報!$E$829:$E$849,$A69,作業日報!$H$829:$H$849,"○")</f>
        <v>0</v>
      </c>
      <c r="Y69" s="238">
        <f>SUMIFS(作業日報!$B$872:$B$892,作業日報!$A$872:$A$892,$A69,作業日報!$D$872:$D$892,"○")+SUMIFS(作業日報!$F$872:$F$892,作業日報!$E$872:$E$892,$A69,作業日報!$H$872:$H$892,"○")</f>
        <v>0</v>
      </c>
      <c r="Z69" s="238">
        <f>SUMIFS(作業日報!$B$915:$B$935,作業日報!$A$915:$A$935,$A69,作業日報!$D$915:$D$935,"○")+SUMIFS(作業日報!$F$915:$F$935,作業日報!$E$915:$E$935,$A69,作業日報!$H$915:$H$935,"○")</f>
        <v>0</v>
      </c>
      <c r="AA69" s="230">
        <f>SUMIFS(作業日報!$B$958:$B$978,作業日報!$A$958:$A$978,$A69,作業日報!$D$958:$D$978,"○")+SUMIFS(作業日報!$F$958:$F$978,作業日報!$E$958:$E$978,$A69,作業日報!$H$958:$H$978,"○")</f>
        <v>0</v>
      </c>
    </row>
    <row r="70" spans="1:27" x14ac:dyDescent="0.15">
      <c r="A70" s="168"/>
      <c r="B70" s="169"/>
      <c r="C70" s="170"/>
      <c r="D70" s="171">
        <f>SUMIFS(作業日報!B:B,作業日報!A:A,A70,作業日報!D:D,"○")+SUMIFS(作業日報!F:F,作業日報!E:E,A70,作業日報!H:H,"○")</f>
        <v>0</v>
      </c>
      <c r="E70" s="240">
        <f>SUMIFS(作業日報!$B$12:$B$32,作業日報!$A$12:$A$32,$A70,作業日報!$D$12:$D$32,"○")+SUMIFS(作業日報!$F$12:$F$32,作業日報!$E$12:$E$32,$A70,作業日報!$H$12:$H$32,"○")</f>
        <v>0</v>
      </c>
      <c r="F70" s="167">
        <f>SUMIFS(作業日報!$B$55:$B$75,作業日報!$A$55:$A$75,$A70,作業日報!$D$55:$D$75,"○")+SUMIFS(作業日報!$F$55:$F$75,作業日報!$E$55:$E$75,$A70,作業日報!$H$55:$H$75,"○")</f>
        <v>0</v>
      </c>
      <c r="G70" s="167">
        <f>SUMIFS(作業日報!$B$98:$B$118,作業日報!$A$98:$A$118,$A70,作業日報!$D$98:$D$118,"○")+SUMIFS(作業日報!$F$98:$F$118,作業日報!$E$98:$E$118,$A70,作業日報!$H$98:$H$118,"○")</f>
        <v>0</v>
      </c>
      <c r="H70" s="167">
        <f>SUMIFS(作業日報!$B$141:$B$161,作業日報!$A$141:$A$161,$A70,作業日報!$D$141:$D$161,"○")+SUMIFS(作業日報!$F$141:$F$161,作業日報!$E$141:$E$161,$A70,作業日報!$H$141:$H$161,"○")</f>
        <v>0</v>
      </c>
      <c r="I70" s="167">
        <f>SUMIFS(作業日報!$B$184:$B$204,作業日報!$A$184:$A$204,$A70,作業日報!$D$184:$D$204,"○")+SUMIFS(作業日報!$F$184:$F$204,作業日報!$E$184:$E$204,$A70,作業日報!$H$184:$H$204,"○")</f>
        <v>0</v>
      </c>
      <c r="J70" s="167">
        <f>SUMIFS(作業日報!$B$227:$B$247,作業日報!$A$227:$A$247,$A70,作業日報!$D$227:$D$247,"○")+SUMIFS(作業日報!$F$227:$F$247,作業日報!$E$227:$E$247,$A70,作業日報!$H$227:$H$247,"○")</f>
        <v>0</v>
      </c>
      <c r="K70" s="167">
        <f>SUMIFS(作業日報!$B$270:$B$290,作業日報!$A$270:$A$290,$A70,作業日報!$D$270:$D$290,"○")+SUMIFS(作業日報!$F$270:$F$290,作業日報!$E$270:$E$290,$A70,作業日報!$H$270:$H$290,"○")</f>
        <v>0</v>
      </c>
      <c r="L70" s="167">
        <f>SUMIFS(作業日報!$B$313:$B$333,作業日報!$A$313:$A$333,$A70,作業日報!$D$313:$D$333,"○")+SUMIFS(作業日報!$F$313:$F$333,作業日報!$E$313:$E$333,$A70,作業日報!$H$313:$H$333,"○")</f>
        <v>0</v>
      </c>
      <c r="M70" s="167">
        <f>SUMIFS(作業日報!$B$356:$B$376,作業日報!$A$356:$A$376,$A70,作業日報!$D$356:$D$376,"○")+SUMIFS(作業日報!$F$356:$F$376,作業日報!$E$356:$E$376,$A70,作業日報!$H$356:$H$376,"○")</f>
        <v>0</v>
      </c>
      <c r="N70" s="167">
        <f>SUMIFS(作業日報!$B$399:$B$419,作業日報!$A$399:$A$419,$A70,作業日報!$D$399:$D$419,"○")+SUMIFS(作業日報!$F$399:$F$419,作業日報!$E$399:$E$419,$A70,作業日報!$H$399:$H$419,"○")</f>
        <v>0</v>
      </c>
      <c r="O70" s="167">
        <f>SUMIFS(作業日報!$B$442:$B$462,作業日報!$A$442:$A$462,$A70,作業日報!$D$442:$D$462,"○")+SUMIFS(作業日報!$F$442:$F$462,作業日報!$E$442:$E$462,$A70,作業日報!$H$442:$H$462,"○")</f>
        <v>0</v>
      </c>
      <c r="P70" s="167">
        <f>SUMIFS(作業日報!$B$485:$B$505,作業日報!$A$485:$A$505,$A70,作業日報!$D$485:$D$505,"○")+SUMIFS(作業日報!$F$485:$F$505,作業日報!$E$485:$E$505,$A70,作業日報!$H$485:$H$505,"○")</f>
        <v>0</v>
      </c>
      <c r="Q70" s="167">
        <f>SUMIFS(作業日報!$B$528:$B$548,作業日報!$A$528:$A$548,$A70,作業日報!$D$528:$D$548,"○")+SUMIFS(作業日報!$F$528:$F$548,作業日報!$E$528:$E$548,$A70,作業日報!$H$528:$H$548,"○")</f>
        <v>0</v>
      </c>
      <c r="R70" s="167">
        <f>SUMIFS(作業日報!$B$571:$B$591,作業日報!$A$571:$A$591,$A70,作業日報!$D$571:$D$591,"○")+SUMIFS(作業日報!$F$571:$F$591,作業日報!$E$571:$E$591,$A70,作業日報!$H$571:$H$591,"○")</f>
        <v>0</v>
      </c>
      <c r="S70" s="230">
        <f>SUMIFS(作業日報!$B$614:$B$634,作業日報!$A$614:$A$634,$A70,作業日報!$D$614:$D$634,"○")+SUMIFS(作業日報!$F$614:$F$634,作業日報!$E$614:$E$634,$A70,作業日報!$H$614:$H$634,"○")</f>
        <v>0</v>
      </c>
      <c r="T70" s="237">
        <f>SUMIFS(作業日報!$B$657:$B$677,作業日報!$A$657:$A$677,$A70,作業日報!$D$657:$D$677,"○")+SUMIFS(作業日報!$F$657:$F$677,作業日報!$E$657:$E$677,$A70,作業日報!$H$657:$H$677,"○")</f>
        <v>0</v>
      </c>
      <c r="U70" s="238">
        <f>SUMIFS(作業日報!$B$700:$B$720,作業日報!$A$700:$A$720,$A70,作業日報!$D$700:$D$720,"○")+SUMIFS(作業日報!$F$700:$F$720,作業日報!$E$700:$E$720,$A70,作業日報!$H$700:$H$720,"○")</f>
        <v>0</v>
      </c>
      <c r="V70" s="238">
        <f>SUMIFS(作業日報!$B$743:$B$763,作業日報!$A$743:$A$763,$A70,作業日報!$D$743:$D$763,"○")+SUMIFS(作業日報!$F$743:$F$763,作業日報!$E$743:$E$763,$A70,作業日報!$H$743:$H$763,"○")</f>
        <v>0</v>
      </c>
      <c r="W70" s="238">
        <f>SUMIFS(作業日報!$B$786:$B$806,作業日報!$A$786:$A$806,$A70,作業日報!$D$786:$D$806,"○")+SUMIFS(作業日報!$F$786:$F$806,作業日報!$E$786:$E$806,$A70,作業日報!$H$786:$H$806,"○")</f>
        <v>0</v>
      </c>
      <c r="X70" s="238">
        <f>SUMIFS(作業日報!$B$829:$B$849,作業日報!$A$829:$A$849,$A70,作業日報!$D$829:$D$849,"○")+SUMIFS(作業日報!$F$829:$F$849,作業日報!$E$829:$E$849,$A70,作業日報!$H$829:$H$849,"○")</f>
        <v>0</v>
      </c>
      <c r="Y70" s="238">
        <f>SUMIFS(作業日報!$B$872:$B$892,作業日報!$A$872:$A$892,$A70,作業日報!$D$872:$D$892,"○")+SUMIFS(作業日報!$F$872:$F$892,作業日報!$E$872:$E$892,$A70,作業日報!$H$872:$H$892,"○")</f>
        <v>0</v>
      </c>
      <c r="Z70" s="238">
        <f>SUMIFS(作業日報!$B$915:$B$935,作業日報!$A$915:$A$935,$A70,作業日報!$D$915:$D$935,"○")+SUMIFS(作業日報!$F$915:$F$935,作業日報!$E$915:$E$935,$A70,作業日報!$H$915:$H$935,"○")</f>
        <v>0</v>
      </c>
      <c r="AA70" s="230">
        <f>SUMIFS(作業日報!$B$958:$B$978,作業日報!$A$958:$A$978,$A70,作業日報!$D$958:$D$978,"○")+SUMIFS(作業日報!$F$958:$F$978,作業日報!$E$958:$E$978,$A70,作業日報!$H$958:$H$978,"○")</f>
        <v>0</v>
      </c>
    </row>
    <row r="71" spans="1:27" x14ac:dyDescent="0.15">
      <c r="A71" s="168"/>
      <c r="B71" s="169"/>
      <c r="C71" s="170"/>
      <c r="D71" s="171">
        <f>SUMIFS(作業日報!B:B,作業日報!A:A,A71,作業日報!D:D,"○")+SUMIFS(作業日報!F:F,作業日報!E:E,A71,作業日報!H:H,"○")</f>
        <v>0</v>
      </c>
      <c r="E71" s="240">
        <f>SUMIFS(作業日報!$B$12:$B$32,作業日報!$A$12:$A$32,$A71,作業日報!$D$12:$D$32,"○")+SUMIFS(作業日報!$F$12:$F$32,作業日報!$E$12:$E$32,$A71,作業日報!$H$12:$H$32,"○")</f>
        <v>0</v>
      </c>
      <c r="F71" s="167">
        <f>SUMIFS(作業日報!$B$55:$B$75,作業日報!$A$55:$A$75,$A71,作業日報!$D$55:$D$75,"○")+SUMIFS(作業日報!$F$55:$F$75,作業日報!$E$55:$E$75,$A71,作業日報!$H$55:$H$75,"○")</f>
        <v>0</v>
      </c>
      <c r="G71" s="167">
        <f>SUMIFS(作業日報!$B$98:$B$118,作業日報!$A$98:$A$118,$A71,作業日報!$D$98:$D$118,"○")+SUMIFS(作業日報!$F$98:$F$118,作業日報!$E$98:$E$118,$A71,作業日報!$H$98:$H$118,"○")</f>
        <v>0</v>
      </c>
      <c r="H71" s="167">
        <f>SUMIFS(作業日報!$B$141:$B$161,作業日報!$A$141:$A$161,$A71,作業日報!$D$141:$D$161,"○")+SUMIFS(作業日報!$F$141:$F$161,作業日報!$E$141:$E$161,$A71,作業日報!$H$141:$H$161,"○")</f>
        <v>0</v>
      </c>
      <c r="I71" s="167">
        <f>SUMIFS(作業日報!$B$184:$B$204,作業日報!$A$184:$A$204,$A71,作業日報!$D$184:$D$204,"○")+SUMIFS(作業日報!$F$184:$F$204,作業日報!$E$184:$E$204,$A71,作業日報!$H$184:$H$204,"○")</f>
        <v>0</v>
      </c>
      <c r="J71" s="167">
        <f>SUMIFS(作業日報!$B$227:$B$247,作業日報!$A$227:$A$247,$A71,作業日報!$D$227:$D$247,"○")+SUMIFS(作業日報!$F$227:$F$247,作業日報!$E$227:$E$247,$A71,作業日報!$H$227:$H$247,"○")</f>
        <v>0</v>
      </c>
      <c r="K71" s="167">
        <f>SUMIFS(作業日報!$B$270:$B$290,作業日報!$A$270:$A$290,$A71,作業日報!$D$270:$D$290,"○")+SUMIFS(作業日報!$F$270:$F$290,作業日報!$E$270:$E$290,$A71,作業日報!$H$270:$H$290,"○")</f>
        <v>0</v>
      </c>
      <c r="L71" s="167">
        <f>SUMIFS(作業日報!$B$313:$B$333,作業日報!$A$313:$A$333,$A71,作業日報!$D$313:$D$333,"○")+SUMIFS(作業日報!$F$313:$F$333,作業日報!$E$313:$E$333,$A71,作業日報!$H$313:$H$333,"○")</f>
        <v>0</v>
      </c>
      <c r="M71" s="167">
        <f>SUMIFS(作業日報!$B$356:$B$376,作業日報!$A$356:$A$376,$A71,作業日報!$D$356:$D$376,"○")+SUMIFS(作業日報!$F$356:$F$376,作業日報!$E$356:$E$376,$A71,作業日報!$H$356:$H$376,"○")</f>
        <v>0</v>
      </c>
      <c r="N71" s="167">
        <f>SUMIFS(作業日報!$B$399:$B$419,作業日報!$A$399:$A$419,$A71,作業日報!$D$399:$D$419,"○")+SUMIFS(作業日報!$F$399:$F$419,作業日報!$E$399:$E$419,$A71,作業日報!$H$399:$H$419,"○")</f>
        <v>0</v>
      </c>
      <c r="O71" s="167">
        <f>SUMIFS(作業日報!$B$442:$B$462,作業日報!$A$442:$A$462,$A71,作業日報!$D$442:$D$462,"○")+SUMIFS(作業日報!$F$442:$F$462,作業日報!$E$442:$E$462,$A71,作業日報!$H$442:$H$462,"○")</f>
        <v>0</v>
      </c>
      <c r="P71" s="167">
        <f>SUMIFS(作業日報!$B$485:$B$505,作業日報!$A$485:$A$505,$A71,作業日報!$D$485:$D$505,"○")+SUMIFS(作業日報!$F$485:$F$505,作業日報!$E$485:$E$505,$A71,作業日報!$H$485:$H$505,"○")</f>
        <v>0</v>
      </c>
      <c r="Q71" s="167">
        <f>SUMIFS(作業日報!$B$528:$B$548,作業日報!$A$528:$A$548,$A71,作業日報!$D$528:$D$548,"○")+SUMIFS(作業日報!$F$528:$F$548,作業日報!$E$528:$E$548,$A71,作業日報!$H$528:$H$548,"○")</f>
        <v>0</v>
      </c>
      <c r="R71" s="167">
        <f>SUMIFS(作業日報!$B$571:$B$591,作業日報!$A$571:$A$591,$A71,作業日報!$D$571:$D$591,"○")+SUMIFS(作業日報!$F$571:$F$591,作業日報!$E$571:$E$591,$A71,作業日報!$H$571:$H$591,"○")</f>
        <v>0</v>
      </c>
      <c r="S71" s="230">
        <f>SUMIFS(作業日報!$B$614:$B$634,作業日報!$A$614:$A$634,$A71,作業日報!$D$614:$D$634,"○")+SUMIFS(作業日報!$F$614:$F$634,作業日報!$E$614:$E$634,$A71,作業日報!$H$614:$H$634,"○")</f>
        <v>0</v>
      </c>
      <c r="T71" s="237">
        <f>SUMIFS(作業日報!$B$657:$B$677,作業日報!$A$657:$A$677,$A71,作業日報!$D$657:$D$677,"○")+SUMIFS(作業日報!$F$657:$F$677,作業日報!$E$657:$E$677,$A71,作業日報!$H$657:$H$677,"○")</f>
        <v>0</v>
      </c>
      <c r="U71" s="238">
        <f>SUMIFS(作業日報!$B$700:$B$720,作業日報!$A$700:$A$720,$A71,作業日報!$D$700:$D$720,"○")+SUMIFS(作業日報!$F$700:$F$720,作業日報!$E$700:$E$720,$A71,作業日報!$H$700:$H$720,"○")</f>
        <v>0</v>
      </c>
      <c r="V71" s="238">
        <f>SUMIFS(作業日報!$B$743:$B$763,作業日報!$A$743:$A$763,$A71,作業日報!$D$743:$D$763,"○")+SUMIFS(作業日報!$F$743:$F$763,作業日報!$E$743:$E$763,$A71,作業日報!$H$743:$H$763,"○")</f>
        <v>0</v>
      </c>
      <c r="W71" s="238">
        <f>SUMIFS(作業日報!$B$786:$B$806,作業日報!$A$786:$A$806,$A71,作業日報!$D$786:$D$806,"○")+SUMIFS(作業日報!$F$786:$F$806,作業日報!$E$786:$E$806,$A71,作業日報!$H$786:$H$806,"○")</f>
        <v>0</v>
      </c>
      <c r="X71" s="238">
        <f>SUMIFS(作業日報!$B$829:$B$849,作業日報!$A$829:$A$849,$A71,作業日報!$D$829:$D$849,"○")+SUMIFS(作業日報!$F$829:$F$849,作業日報!$E$829:$E$849,$A71,作業日報!$H$829:$H$849,"○")</f>
        <v>0</v>
      </c>
      <c r="Y71" s="238">
        <f>SUMIFS(作業日報!$B$872:$B$892,作業日報!$A$872:$A$892,$A71,作業日報!$D$872:$D$892,"○")+SUMIFS(作業日報!$F$872:$F$892,作業日報!$E$872:$E$892,$A71,作業日報!$H$872:$H$892,"○")</f>
        <v>0</v>
      </c>
      <c r="Z71" s="238">
        <f>SUMIFS(作業日報!$B$915:$B$935,作業日報!$A$915:$A$935,$A71,作業日報!$D$915:$D$935,"○")+SUMIFS(作業日報!$F$915:$F$935,作業日報!$E$915:$E$935,$A71,作業日報!$H$915:$H$935,"○")</f>
        <v>0</v>
      </c>
      <c r="AA71" s="230">
        <f>SUMIFS(作業日報!$B$958:$B$978,作業日報!$A$958:$A$978,$A71,作業日報!$D$958:$D$978,"○")+SUMIFS(作業日報!$F$958:$F$978,作業日報!$E$958:$E$978,$A71,作業日報!$H$958:$H$978,"○")</f>
        <v>0</v>
      </c>
    </row>
    <row r="72" spans="1:27" x14ac:dyDescent="0.15">
      <c r="A72" s="168"/>
      <c r="B72" s="169"/>
      <c r="C72" s="170"/>
      <c r="D72" s="171">
        <f>SUMIFS(作業日報!B:B,作業日報!A:A,A72,作業日報!D:D,"○")+SUMIFS(作業日報!F:F,作業日報!E:E,A72,作業日報!H:H,"○")</f>
        <v>0</v>
      </c>
      <c r="E72" s="240">
        <f>SUMIFS(作業日報!$B$12:$B$32,作業日報!$A$12:$A$32,$A72,作業日報!$D$12:$D$32,"○")+SUMIFS(作業日報!$F$12:$F$32,作業日報!$E$12:$E$32,$A72,作業日報!$H$12:$H$32,"○")</f>
        <v>0</v>
      </c>
      <c r="F72" s="167">
        <f>SUMIFS(作業日報!$B$55:$B$75,作業日報!$A$55:$A$75,$A72,作業日報!$D$55:$D$75,"○")+SUMIFS(作業日報!$F$55:$F$75,作業日報!$E$55:$E$75,$A72,作業日報!$H$55:$H$75,"○")</f>
        <v>0</v>
      </c>
      <c r="G72" s="167">
        <f>SUMIFS(作業日報!$B$98:$B$118,作業日報!$A$98:$A$118,$A72,作業日報!$D$98:$D$118,"○")+SUMIFS(作業日報!$F$98:$F$118,作業日報!$E$98:$E$118,$A72,作業日報!$H$98:$H$118,"○")</f>
        <v>0</v>
      </c>
      <c r="H72" s="167">
        <f>SUMIFS(作業日報!$B$141:$B$161,作業日報!$A$141:$A$161,$A72,作業日報!$D$141:$D$161,"○")+SUMIFS(作業日報!$F$141:$F$161,作業日報!$E$141:$E$161,$A72,作業日報!$H$141:$H$161,"○")</f>
        <v>0</v>
      </c>
      <c r="I72" s="167">
        <f>SUMIFS(作業日報!$B$184:$B$204,作業日報!$A$184:$A$204,$A72,作業日報!$D$184:$D$204,"○")+SUMIFS(作業日報!$F$184:$F$204,作業日報!$E$184:$E$204,$A72,作業日報!$H$184:$H$204,"○")</f>
        <v>0</v>
      </c>
      <c r="J72" s="167">
        <f>SUMIFS(作業日報!$B$227:$B$247,作業日報!$A$227:$A$247,$A72,作業日報!$D$227:$D$247,"○")+SUMIFS(作業日報!$F$227:$F$247,作業日報!$E$227:$E$247,$A72,作業日報!$H$227:$H$247,"○")</f>
        <v>0</v>
      </c>
      <c r="K72" s="167">
        <f>SUMIFS(作業日報!$B$270:$B$290,作業日報!$A$270:$A$290,$A72,作業日報!$D$270:$D$290,"○")+SUMIFS(作業日報!$F$270:$F$290,作業日報!$E$270:$E$290,$A72,作業日報!$H$270:$H$290,"○")</f>
        <v>0</v>
      </c>
      <c r="L72" s="167">
        <f>SUMIFS(作業日報!$B$313:$B$333,作業日報!$A$313:$A$333,$A72,作業日報!$D$313:$D$333,"○")+SUMIFS(作業日報!$F$313:$F$333,作業日報!$E$313:$E$333,$A72,作業日報!$H$313:$H$333,"○")</f>
        <v>0</v>
      </c>
      <c r="M72" s="167">
        <f>SUMIFS(作業日報!$B$356:$B$376,作業日報!$A$356:$A$376,$A72,作業日報!$D$356:$D$376,"○")+SUMIFS(作業日報!$F$356:$F$376,作業日報!$E$356:$E$376,$A72,作業日報!$H$356:$H$376,"○")</f>
        <v>0</v>
      </c>
      <c r="N72" s="167">
        <f>SUMIFS(作業日報!$B$399:$B$419,作業日報!$A$399:$A$419,$A72,作業日報!$D$399:$D$419,"○")+SUMIFS(作業日報!$F$399:$F$419,作業日報!$E$399:$E$419,$A72,作業日報!$H$399:$H$419,"○")</f>
        <v>0</v>
      </c>
      <c r="O72" s="167">
        <f>SUMIFS(作業日報!$B$442:$B$462,作業日報!$A$442:$A$462,$A72,作業日報!$D$442:$D$462,"○")+SUMIFS(作業日報!$F$442:$F$462,作業日報!$E$442:$E$462,$A72,作業日報!$H$442:$H$462,"○")</f>
        <v>0</v>
      </c>
      <c r="P72" s="167">
        <f>SUMIFS(作業日報!$B$485:$B$505,作業日報!$A$485:$A$505,$A72,作業日報!$D$485:$D$505,"○")+SUMIFS(作業日報!$F$485:$F$505,作業日報!$E$485:$E$505,$A72,作業日報!$H$485:$H$505,"○")</f>
        <v>0</v>
      </c>
      <c r="Q72" s="167">
        <f>SUMIFS(作業日報!$B$528:$B$548,作業日報!$A$528:$A$548,$A72,作業日報!$D$528:$D$548,"○")+SUMIFS(作業日報!$F$528:$F$548,作業日報!$E$528:$E$548,$A72,作業日報!$H$528:$H$548,"○")</f>
        <v>0</v>
      </c>
      <c r="R72" s="167">
        <f>SUMIFS(作業日報!$B$571:$B$591,作業日報!$A$571:$A$591,$A72,作業日報!$D$571:$D$591,"○")+SUMIFS(作業日報!$F$571:$F$591,作業日報!$E$571:$E$591,$A72,作業日報!$H$571:$H$591,"○")</f>
        <v>0</v>
      </c>
      <c r="S72" s="230">
        <f>SUMIFS(作業日報!$B$614:$B$634,作業日報!$A$614:$A$634,$A72,作業日報!$D$614:$D$634,"○")+SUMIFS(作業日報!$F$614:$F$634,作業日報!$E$614:$E$634,$A72,作業日報!$H$614:$H$634,"○")</f>
        <v>0</v>
      </c>
      <c r="T72" s="237">
        <f>SUMIFS(作業日報!$B$657:$B$677,作業日報!$A$657:$A$677,$A72,作業日報!$D$657:$D$677,"○")+SUMIFS(作業日報!$F$657:$F$677,作業日報!$E$657:$E$677,$A72,作業日報!$H$657:$H$677,"○")</f>
        <v>0</v>
      </c>
      <c r="U72" s="238">
        <f>SUMIFS(作業日報!$B$700:$B$720,作業日報!$A$700:$A$720,$A72,作業日報!$D$700:$D$720,"○")+SUMIFS(作業日報!$F$700:$F$720,作業日報!$E$700:$E$720,$A72,作業日報!$H$700:$H$720,"○")</f>
        <v>0</v>
      </c>
      <c r="V72" s="238">
        <f>SUMIFS(作業日報!$B$743:$B$763,作業日報!$A$743:$A$763,$A72,作業日報!$D$743:$D$763,"○")+SUMIFS(作業日報!$F$743:$F$763,作業日報!$E$743:$E$763,$A72,作業日報!$H$743:$H$763,"○")</f>
        <v>0</v>
      </c>
      <c r="W72" s="238">
        <f>SUMIFS(作業日報!$B$786:$B$806,作業日報!$A$786:$A$806,$A72,作業日報!$D$786:$D$806,"○")+SUMIFS(作業日報!$F$786:$F$806,作業日報!$E$786:$E$806,$A72,作業日報!$H$786:$H$806,"○")</f>
        <v>0</v>
      </c>
      <c r="X72" s="238">
        <f>SUMIFS(作業日報!$B$829:$B$849,作業日報!$A$829:$A$849,$A72,作業日報!$D$829:$D$849,"○")+SUMIFS(作業日報!$F$829:$F$849,作業日報!$E$829:$E$849,$A72,作業日報!$H$829:$H$849,"○")</f>
        <v>0</v>
      </c>
      <c r="Y72" s="238">
        <f>SUMIFS(作業日報!$B$872:$B$892,作業日報!$A$872:$A$892,$A72,作業日報!$D$872:$D$892,"○")+SUMIFS(作業日報!$F$872:$F$892,作業日報!$E$872:$E$892,$A72,作業日報!$H$872:$H$892,"○")</f>
        <v>0</v>
      </c>
      <c r="Z72" s="238">
        <f>SUMIFS(作業日報!$B$915:$B$935,作業日報!$A$915:$A$935,$A72,作業日報!$D$915:$D$935,"○")+SUMIFS(作業日報!$F$915:$F$935,作業日報!$E$915:$E$935,$A72,作業日報!$H$915:$H$935,"○")</f>
        <v>0</v>
      </c>
      <c r="AA72" s="230">
        <f>SUMIFS(作業日報!$B$958:$B$978,作業日報!$A$958:$A$978,$A72,作業日報!$D$958:$D$978,"○")+SUMIFS(作業日報!$F$958:$F$978,作業日報!$E$958:$E$978,$A72,作業日報!$H$958:$H$978,"○")</f>
        <v>0</v>
      </c>
    </row>
    <row r="73" spans="1:27" x14ac:dyDescent="0.15">
      <c r="A73" s="168"/>
      <c r="B73" s="169"/>
      <c r="C73" s="170"/>
      <c r="D73" s="171">
        <f>SUMIFS(作業日報!B:B,作業日報!A:A,A73,作業日報!D:D,"○")+SUMIFS(作業日報!F:F,作業日報!E:E,A73,作業日報!H:H,"○")</f>
        <v>0</v>
      </c>
      <c r="E73" s="240">
        <f>SUMIFS(作業日報!$B$12:$B$32,作業日報!$A$12:$A$32,$A73,作業日報!$D$12:$D$32,"○")+SUMIFS(作業日報!$F$12:$F$32,作業日報!$E$12:$E$32,$A73,作業日報!$H$12:$H$32,"○")</f>
        <v>0</v>
      </c>
      <c r="F73" s="167">
        <f>SUMIFS(作業日報!$B$55:$B$75,作業日報!$A$55:$A$75,$A73,作業日報!$D$55:$D$75,"○")+SUMIFS(作業日報!$F$55:$F$75,作業日報!$E$55:$E$75,$A73,作業日報!$H$55:$H$75,"○")</f>
        <v>0</v>
      </c>
      <c r="G73" s="167">
        <f>SUMIFS(作業日報!$B$98:$B$118,作業日報!$A$98:$A$118,$A73,作業日報!$D$98:$D$118,"○")+SUMIFS(作業日報!$F$98:$F$118,作業日報!$E$98:$E$118,$A73,作業日報!$H$98:$H$118,"○")</f>
        <v>0</v>
      </c>
      <c r="H73" s="167">
        <f>SUMIFS(作業日報!$B$141:$B$161,作業日報!$A$141:$A$161,$A73,作業日報!$D$141:$D$161,"○")+SUMIFS(作業日報!$F$141:$F$161,作業日報!$E$141:$E$161,$A73,作業日報!$H$141:$H$161,"○")</f>
        <v>0</v>
      </c>
      <c r="I73" s="167">
        <f>SUMIFS(作業日報!$B$184:$B$204,作業日報!$A$184:$A$204,$A73,作業日報!$D$184:$D$204,"○")+SUMIFS(作業日報!$F$184:$F$204,作業日報!$E$184:$E$204,$A73,作業日報!$H$184:$H$204,"○")</f>
        <v>0</v>
      </c>
      <c r="J73" s="167">
        <f>SUMIFS(作業日報!$B$227:$B$247,作業日報!$A$227:$A$247,$A73,作業日報!$D$227:$D$247,"○")+SUMIFS(作業日報!$F$227:$F$247,作業日報!$E$227:$E$247,$A73,作業日報!$H$227:$H$247,"○")</f>
        <v>0</v>
      </c>
      <c r="K73" s="167">
        <f>SUMIFS(作業日報!$B$270:$B$290,作業日報!$A$270:$A$290,$A73,作業日報!$D$270:$D$290,"○")+SUMIFS(作業日報!$F$270:$F$290,作業日報!$E$270:$E$290,$A73,作業日報!$H$270:$H$290,"○")</f>
        <v>0</v>
      </c>
      <c r="L73" s="167">
        <f>SUMIFS(作業日報!$B$313:$B$333,作業日報!$A$313:$A$333,$A73,作業日報!$D$313:$D$333,"○")+SUMIFS(作業日報!$F$313:$F$333,作業日報!$E$313:$E$333,$A73,作業日報!$H$313:$H$333,"○")</f>
        <v>0</v>
      </c>
      <c r="M73" s="167">
        <f>SUMIFS(作業日報!$B$356:$B$376,作業日報!$A$356:$A$376,$A73,作業日報!$D$356:$D$376,"○")+SUMIFS(作業日報!$F$356:$F$376,作業日報!$E$356:$E$376,$A73,作業日報!$H$356:$H$376,"○")</f>
        <v>0</v>
      </c>
      <c r="N73" s="167">
        <f>SUMIFS(作業日報!$B$399:$B$419,作業日報!$A$399:$A$419,$A73,作業日報!$D$399:$D$419,"○")+SUMIFS(作業日報!$F$399:$F$419,作業日報!$E$399:$E$419,$A73,作業日報!$H$399:$H$419,"○")</f>
        <v>0</v>
      </c>
      <c r="O73" s="167">
        <f>SUMIFS(作業日報!$B$442:$B$462,作業日報!$A$442:$A$462,$A73,作業日報!$D$442:$D$462,"○")+SUMIFS(作業日報!$F$442:$F$462,作業日報!$E$442:$E$462,$A73,作業日報!$H$442:$H$462,"○")</f>
        <v>0</v>
      </c>
      <c r="P73" s="167">
        <f>SUMIFS(作業日報!$B$485:$B$505,作業日報!$A$485:$A$505,$A73,作業日報!$D$485:$D$505,"○")+SUMIFS(作業日報!$F$485:$F$505,作業日報!$E$485:$E$505,$A73,作業日報!$H$485:$H$505,"○")</f>
        <v>0</v>
      </c>
      <c r="Q73" s="167">
        <f>SUMIFS(作業日報!$B$528:$B$548,作業日報!$A$528:$A$548,$A73,作業日報!$D$528:$D$548,"○")+SUMIFS(作業日報!$F$528:$F$548,作業日報!$E$528:$E$548,$A73,作業日報!$H$528:$H$548,"○")</f>
        <v>0</v>
      </c>
      <c r="R73" s="167">
        <f>SUMIFS(作業日報!$B$571:$B$591,作業日報!$A$571:$A$591,$A73,作業日報!$D$571:$D$591,"○")+SUMIFS(作業日報!$F$571:$F$591,作業日報!$E$571:$E$591,$A73,作業日報!$H$571:$H$591,"○")</f>
        <v>0</v>
      </c>
      <c r="S73" s="230">
        <f>SUMIFS(作業日報!$B$614:$B$634,作業日報!$A$614:$A$634,$A73,作業日報!$D$614:$D$634,"○")+SUMIFS(作業日報!$F$614:$F$634,作業日報!$E$614:$E$634,$A73,作業日報!$H$614:$H$634,"○")</f>
        <v>0</v>
      </c>
      <c r="T73" s="237">
        <f>SUMIFS(作業日報!$B$657:$B$677,作業日報!$A$657:$A$677,$A73,作業日報!$D$657:$D$677,"○")+SUMIFS(作業日報!$F$657:$F$677,作業日報!$E$657:$E$677,$A73,作業日報!$H$657:$H$677,"○")</f>
        <v>0</v>
      </c>
      <c r="U73" s="238">
        <f>SUMIFS(作業日報!$B$700:$B$720,作業日報!$A$700:$A$720,$A73,作業日報!$D$700:$D$720,"○")+SUMIFS(作業日報!$F$700:$F$720,作業日報!$E$700:$E$720,$A73,作業日報!$H$700:$H$720,"○")</f>
        <v>0</v>
      </c>
      <c r="V73" s="238">
        <f>SUMIFS(作業日報!$B$743:$B$763,作業日報!$A$743:$A$763,$A73,作業日報!$D$743:$D$763,"○")+SUMIFS(作業日報!$F$743:$F$763,作業日報!$E$743:$E$763,$A73,作業日報!$H$743:$H$763,"○")</f>
        <v>0</v>
      </c>
      <c r="W73" s="238">
        <f>SUMIFS(作業日報!$B$786:$B$806,作業日報!$A$786:$A$806,$A73,作業日報!$D$786:$D$806,"○")+SUMIFS(作業日報!$F$786:$F$806,作業日報!$E$786:$E$806,$A73,作業日報!$H$786:$H$806,"○")</f>
        <v>0</v>
      </c>
      <c r="X73" s="238">
        <f>SUMIFS(作業日報!$B$829:$B$849,作業日報!$A$829:$A$849,$A73,作業日報!$D$829:$D$849,"○")+SUMIFS(作業日報!$F$829:$F$849,作業日報!$E$829:$E$849,$A73,作業日報!$H$829:$H$849,"○")</f>
        <v>0</v>
      </c>
      <c r="Y73" s="238">
        <f>SUMIFS(作業日報!$B$872:$B$892,作業日報!$A$872:$A$892,$A73,作業日報!$D$872:$D$892,"○")+SUMIFS(作業日報!$F$872:$F$892,作業日報!$E$872:$E$892,$A73,作業日報!$H$872:$H$892,"○")</f>
        <v>0</v>
      </c>
      <c r="Z73" s="238">
        <f>SUMIFS(作業日報!$B$915:$B$935,作業日報!$A$915:$A$935,$A73,作業日報!$D$915:$D$935,"○")+SUMIFS(作業日報!$F$915:$F$935,作業日報!$E$915:$E$935,$A73,作業日報!$H$915:$H$935,"○")</f>
        <v>0</v>
      </c>
      <c r="AA73" s="230">
        <f>SUMIFS(作業日報!$B$958:$B$978,作業日報!$A$958:$A$978,$A73,作業日報!$D$958:$D$978,"○")+SUMIFS(作業日報!$F$958:$F$978,作業日報!$E$958:$E$978,$A73,作業日報!$H$958:$H$978,"○")</f>
        <v>0</v>
      </c>
    </row>
    <row r="74" spans="1:27" x14ac:dyDescent="0.15">
      <c r="A74" s="168"/>
      <c r="B74" s="169"/>
      <c r="C74" s="170"/>
      <c r="D74" s="171">
        <f>SUMIFS(作業日報!B:B,作業日報!A:A,A74,作業日報!D:D,"○")+SUMIFS(作業日報!F:F,作業日報!E:E,A74,作業日報!H:H,"○")</f>
        <v>0</v>
      </c>
      <c r="E74" s="240">
        <f>SUMIFS(作業日報!$B$12:$B$32,作業日報!$A$12:$A$32,$A74,作業日報!$D$12:$D$32,"○")+SUMIFS(作業日報!$F$12:$F$32,作業日報!$E$12:$E$32,$A74,作業日報!$H$12:$H$32,"○")</f>
        <v>0</v>
      </c>
      <c r="F74" s="167">
        <f>SUMIFS(作業日報!$B$55:$B$75,作業日報!$A$55:$A$75,$A74,作業日報!$D$55:$D$75,"○")+SUMIFS(作業日報!$F$55:$F$75,作業日報!$E$55:$E$75,$A74,作業日報!$H$55:$H$75,"○")</f>
        <v>0</v>
      </c>
      <c r="G74" s="167">
        <f>SUMIFS(作業日報!$B$98:$B$118,作業日報!$A$98:$A$118,$A74,作業日報!$D$98:$D$118,"○")+SUMIFS(作業日報!$F$98:$F$118,作業日報!$E$98:$E$118,$A74,作業日報!$H$98:$H$118,"○")</f>
        <v>0</v>
      </c>
      <c r="H74" s="167">
        <f>SUMIFS(作業日報!$B$141:$B$161,作業日報!$A$141:$A$161,$A74,作業日報!$D$141:$D$161,"○")+SUMIFS(作業日報!$F$141:$F$161,作業日報!$E$141:$E$161,$A74,作業日報!$H$141:$H$161,"○")</f>
        <v>0</v>
      </c>
      <c r="I74" s="167">
        <f>SUMIFS(作業日報!$B$184:$B$204,作業日報!$A$184:$A$204,$A74,作業日報!$D$184:$D$204,"○")+SUMIFS(作業日報!$F$184:$F$204,作業日報!$E$184:$E$204,$A74,作業日報!$H$184:$H$204,"○")</f>
        <v>0</v>
      </c>
      <c r="J74" s="167">
        <f>SUMIFS(作業日報!$B$227:$B$247,作業日報!$A$227:$A$247,$A74,作業日報!$D$227:$D$247,"○")+SUMIFS(作業日報!$F$227:$F$247,作業日報!$E$227:$E$247,$A74,作業日報!$H$227:$H$247,"○")</f>
        <v>0</v>
      </c>
      <c r="K74" s="167">
        <f>SUMIFS(作業日報!$B$270:$B$290,作業日報!$A$270:$A$290,$A74,作業日報!$D$270:$D$290,"○")+SUMIFS(作業日報!$F$270:$F$290,作業日報!$E$270:$E$290,$A74,作業日報!$H$270:$H$290,"○")</f>
        <v>0</v>
      </c>
      <c r="L74" s="167">
        <f>SUMIFS(作業日報!$B$313:$B$333,作業日報!$A$313:$A$333,$A74,作業日報!$D$313:$D$333,"○")+SUMIFS(作業日報!$F$313:$F$333,作業日報!$E$313:$E$333,$A74,作業日報!$H$313:$H$333,"○")</f>
        <v>0</v>
      </c>
      <c r="M74" s="167">
        <f>SUMIFS(作業日報!$B$356:$B$376,作業日報!$A$356:$A$376,$A74,作業日報!$D$356:$D$376,"○")+SUMIFS(作業日報!$F$356:$F$376,作業日報!$E$356:$E$376,$A74,作業日報!$H$356:$H$376,"○")</f>
        <v>0</v>
      </c>
      <c r="N74" s="167">
        <f>SUMIFS(作業日報!$B$399:$B$419,作業日報!$A$399:$A$419,$A74,作業日報!$D$399:$D$419,"○")+SUMIFS(作業日報!$F$399:$F$419,作業日報!$E$399:$E$419,$A74,作業日報!$H$399:$H$419,"○")</f>
        <v>0</v>
      </c>
      <c r="O74" s="167">
        <f>SUMIFS(作業日報!$B$442:$B$462,作業日報!$A$442:$A$462,$A74,作業日報!$D$442:$D$462,"○")+SUMIFS(作業日報!$F$442:$F$462,作業日報!$E$442:$E$462,$A74,作業日報!$H$442:$H$462,"○")</f>
        <v>0</v>
      </c>
      <c r="P74" s="167">
        <f>SUMIFS(作業日報!$B$485:$B$505,作業日報!$A$485:$A$505,$A74,作業日報!$D$485:$D$505,"○")+SUMIFS(作業日報!$F$485:$F$505,作業日報!$E$485:$E$505,$A74,作業日報!$H$485:$H$505,"○")</f>
        <v>0</v>
      </c>
      <c r="Q74" s="167">
        <f>SUMIFS(作業日報!$B$528:$B$548,作業日報!$A$528:$A$548,$A74,作業日報!$D$528:$D$548,"○")+SUMIFS(作業日報!$F$528:$F$548,作業日報!$E$528:$E$548,$A74,作業日報!$H$528:$H$548,"○")</f>
        <v>0</v>
      </c>
      <c r="R74" s="167">
        <f>SUMIFS(作業日報!$B$571:$B$591,作業日報!$A$571:$A$591,$A74,作業日報!$D$571:$D$591,"○")+SUMIFS(作業日報!$F$571:$F$591,作業日報!$E$571:$E$591,$A74,作業日報!$H$571:$H$591,"○")</f>
        <v>0</v>
      </c>
      <c r="S74" s="230">
        <f>SUMIFS(作業日報!$B$614:$B$634,作業日報!$A$614:$A$634,$A74,作業日報!$D$614:$D$634,"○")+SUMIFS(作業日報!$F$614:$F$634,作業日報!$E$614:$E$634,$A74,作業日報!$H$614:$H$634,"○")</f>
        <v>0</v>
      </c>
      <c r="T74" s="237">
        <f>SUMIFS(作業日報!$B$657:$B$677,作業日報!$A$657:$A$677,$A74,作業日報!$D$657:$D$677,"○")+SUMIFS(作業日報!$F$657:$F$677,作業日報!$E$657:$E$677,$A74,作業日報!$H$657:$H$677,"○")</f>
        <v>0</v>
      </c>
      <c r="U74" s="238">
        <f>SUMIFS(作業日報!$B$700:$B$720,作業日報!$A$700:$A$720,$A74,作業日報!$D$700:$D$720,"○")+SUMIFS(作業日報!$F$700:$F$720,作業日報!$E$700:$E$720,$A74,作業日報!$H$700:$H$720,"○")</f>
        <v>0</v>
      </c>
      <c r="V74" s="238">
        <f>SUMIFS(作業日報!$B$743:$B$763,作業日報!$A$743:$A$763,$A74,作業日報!$D$743:$D$763,"○")+SUMIFS(作業日報!$F$743:$F$763,作業日報!$E$743:$E$763,$A74,作業日報!$H$743:$H$763,"○")</f>
        <v>0</v>
      </c>
      <c r="W74" s="238">
        <f>SUMIFS(作業日報!$B$786:$B$806,作業日報!$A$786:$A$806,$A74,作業日報!$D$786:$D$806,"○")+SUMIFS(作業日報!$F$786:$F$806,作業日報!$E$786:$E$806,$A74,作業日報!$H$786:$H$806,"○")</f>
        <v>0</v>
      </c>
      <c r="X74" s="238">
        <f>SUMIFS(作業日報!$B$829:$B$849,作業日報!$A$829:$A$849,$A74,作業日報!$D$829:$D$849,"○")+SUMIFS(作業日報!$F$829:$F$849,作業日報!$E$829:$E$849,$A74,作業日報!$H$829:$H$849,"○")</f>
        <v>0</v>
      </c>
      <c r="Y74" s="238">
        <f>SUMIFS(作業日報!$B$872:$B$892,作業日報!$A$872:$A$892,$A74,作業日報!$D$872:$D$892,"○")+SUMIFS(作業日報!$F$872:$F$892,作業日報!$E$872:$E$892,$A74,作業日報!$H$872:$H$892,"○")</f>
        <v>0</v>
      </c>
      <c r="Z74" s="238">
        <f>SUMIFS(作業日報!$B$915:$B$935,作業日報!$A$915:$A$935,$A74,作業日報!$D$915:$D$935,"○")+SUMIFS(作業日報!$F$915:$F$935,作業日報!$E$915:$E$935,$A74,作業日報!$H$915:$H$935,"○")</f>
        <v>0</v>
      </c>
      <c r="AA74" s="230">
        <f>SUMIFS(作業日報!$B$958:$B$978,作業日報!$A$958:$A$978,$A74,作業日報!$D$958:$D$978,"○")+SUMIFS(作業日報!$F$958:$F$978,作業日報!$E$958:$E$978,$A74,作業日報!$H$958:$H$978,"○")</f>
        <v>0</v>
      </c>
    </row>
    <row r="75" spans="1:27" x14ac:dyDescent="0.15">
      <c r="A75" s="168"/>
      <c r="B75" s="169"/>
      <c r="C75" s="170"/>
      <c r="D75" s="171">
        <f>SUMIFS(作業日報!B:B,作業日報!A:A,A75,作業日報!D:D,"○")+SUMIFS(作業日報!F:F,作業日報!E:E,A75,作業日報!H:H,"○")</f>
        <v>0</v>
      </c>
      <c r="E75" s="240">
        <f>SUMIFS(作業日報!$B$12:$B$32,作業日報!$A$12:$A$32,$A75,作業日報!$D$12:$D$32,"○")+SUMIFS(作業日報!$F$12:$F$32,作業日報!$E$12:$E$32,$A75,作業日報!$H$12:$H$32,"○")</f>
        <v>0</v>
      </c>
      <c r="F75" s="167">
        <f>SUMIFS(作業日報!$B$55:$B$75,作業日報!$A$55:$A$75,$A75,作業日報!$D$55:$D$75,"○")+SUMIFS(作業日報!$F$55:$F$75,作業日報!$E$55:$E$75,$A75,作業日報!$H$55:$H$75,"○")</f>
        <v>0</v>
      </c>
      <c r="G75" s="167">
        <f>SUMIFS(作業日報!$B$98:$B$118,作業日報!$A$98:$A$118,$A75,作業日報!$D$98:$D$118,"○")+SUMIFS(作業日報!$F$98:$F$118,作業日報!$E$98:$E$118,$A75,作業日報!$H$98:$H$118,"○")</f>
        <v>0</v>
      </c>
      <c r="H75" s="167">
        <f>SUMIFS(作業日報!$B$141:$B$161,作業日報!$A$141:$A$161,$A75,作業日報!$D$141:$D$161,"○")+SUMIFS(作業日報!$F$141:$F$161,作業日報!$E$141:$E$161,$A75,作業日報!$H$141:$H$161,"○")</f>
        <v>0</v>
      </c>
      <c r="I75" s="167">
        <f>SUMIFS(作業日報!$B$184:$B$204,作業日報!$A$184:$A$204,$A75,作業日報!$D$184:$D$204,"○")+SUMIFS(作業日報!$F$184:$F$204,作業日報!$E$184:$E$204,$A75,作業日報!$H$184:$H$204,"○")</f>
        <v>0</v>
      </c>
      <c r="J75" s="167">
        <f>SUMIFS(作業日報!$B$227:$B$247,作業日報!$A$227:$A$247,$A75,作業日報!$D$227:$D$247,"○")+SUMIFS(作業日報!$F$227:$F$247,作業日報!$E$227:$E$247,$A75,作業日報!$H$227:$H$247,"○")</f>
        <v>0</v>
      </c>
      <c r="K75" s="167">
        <f>SUMIFS(作業日報!$B$270:$B$290,作業日報!$A$270:$A$290,$A75,作業日報!$D$270:$D$290,"○")+SUMIFS(作業日報!$F$270:$F$290,作業日報!$E$270:$E$290,$A75,作業日報!$H$270:$H$290,"○")</f>
        <v>0</v>
      </c>
      <c r="L75" s="167">
        <f>SUMIFS(作業日報!$B$313:$B$333,作業日報!$A$313:$A$333,$A75,作業日報!$D$313:$D$333,"○")+SUMIFS(作業日報!$F$313:$F$333,作業日報!$E$313:$E$333,$A75,作業日報!$H$313:$H$333,"○")</f>
        <v>0</v>
      </c>
      <c r="M75" s="167">
        <f>SUMIFS(作業日報!$B$356:$B$376,作業日報!$A$356:$A$376,$A75,作業日報!$D$356:$D$376,"○")+SUMIFS(作業日報!$F$356:$F$376,作業日報!$E$356:$E$376,$A75,作業日報!$H$356:$H$376,"○")</f>
        <v>0</v>
      </c>
      <c r="N75" s="167">
        <f>SUMIFS(作業日報!$B$399:$B$419,作業日報!$A$399:$A$419,$A75,作業日報!$D$399:$D$419,"○")+SUMIFS(作業日報!$F$399:$F$419,作業日報!$E$399:$E$419,$A75,作業日報!$H$399:$H$419,"○")</f>
        <v>0</v>
      </c>
      <c r="O75" s="167">
        <f>SUMIFS(作業日報!$B$442:$B$462,作業日報!$A$442:$A$462,$A75,作業日報!$D$442:$D$462,"○")+SUMIFS(作業日報!$F$442:$F$462,作業日報!$E$442:$E$462,$A75,作業日報!$H$442:$H$462,"○")</f>
        <v>0</v>
      </c>
      <c r="P75" s="167">
        <f>SUMIFS(作業日報!$B$485:$B$505,作業日報!$A$485:$A$505,$A75,作業日報!$D$485:$D$505,"○")+SUMIFS(作業日報!$F$485:$F$505,作業日報!$E$485:$E$505,$A75,作業日報!$H$485:$H$505,"○")</f>
        <v>0</v>
      </c>
      <c r="Q75" s="167">
        <f>SUMIFS(作業日報!$B$528:$B$548,作業日報!$A$528:$A$548,$A75,作業日報!$D$528:$D$548,"○")+SUMIFS(作業日報!$F$528:$F$548,作業日報!$E$528:$E$548,$A75,作業日報!$H$528:$H$548,"○")</f>
        <v>0</v>
      </c>
      <c r="R75" s="167">
        <f>SUMIFS(作業日報!$B$571:$B$591,作業日報!$A$571:$A$591,$A75,作業日報!$D$571:$D$591,"○")+SUMIFS(作業日報!$F$571:$F$591,作業日報!$E$571:$E$591,$A75,作業日報!$H$571:$H$591,"○")</f>
        <v>0</v>
      </c>
      <c r="S75" s="230">
        <f>SUMIFS(作業日報!$B$614:$B$634,作業日報!$A$614:$A$634,$A75,作業日報!$D$614:$D$634,"○")+SUMIFS(作業日報!$F$614:$F$634,作業日報!$E$614:$E$634,$A75,作業日報!$H$614:$H$634,"○")</f>
        <v>0</v>
      </c>
      <c r="T75" s="237">
        <f>SUMIFS(作業日報!$B$657:$B$677,作業日報!$A$657:$A$677,$A75,作業日報!$D$657:$D$677,"○")+SUMIFS(作業日報!$F$657:$F$677,作業日報!$E$657:$E$677,$A75,作業日報!$H$657:$H$677,"○")</f>
        <v>0</v>
      </c>
      <c r="U75" s="238">
        <f>SUMIFS(作業日報!$B$700:$B$720,作業日報!$A$700:$A$720,$A75,作業日報!$D$700:$D$720,"○")+SUMIFS(作業日報!$F$700:$F$720,作業日報!$E$700:$E$720,$A75,作業日報!$H$700:$H$720,"○")</f>
        <v>0</v>
      </c>
      <c r="V75" s="238">
        <f>SUMIFS(作業日報!$B$743:$B$763,作業日報!$A$743:$A$763,$A75,作業日報!$D$743:$D$763,"○")+SUMIFS(作業日報!$F$743:$F$763,作業日報!$E$743:$E$763,$A75,作業日報!$H$743:$H$763,"○")</f>
        <v>0</v>
      </c>
      <c r="W75" s="238">
        <f>SUMIFS(作業日報!$B$786:$B$806,作業日報!$A$786:$A$806,$A75,作業日報!$D$786:$D$806,"○")+SUMIFS(作業日報!$F$786:$F$806,作業日報!$E$786:$E$806,$A75,作業日報!$H$786:$H$806,"○")</f>
        <v>0</v>
      </c>
      <c r="X75" s="238">
        <f>SUMIFS(作業日報!$B$829:$B$849,作業日報!$A$829:$A$849,$A75,作業日報!$D$829:$D$849,"○")+SUMIFS(作業日報!$F$829:$F$849,作業日報!$E$829:$E$849,$A75,作業日報!$H$829:$H$849,"○")</f>
        <v>0</v>
      </c>
      <c r="Y75" s="238">
        <f>SUMIFS(作業日報!$B$872:$B$892,作業日報!$A$872:$A$892,$A75,作業日報!$D$872:$D$892,"○")+SUMIFS(作業日報!$F$872:$F$892,作業日報!$E$872:$E$892,$A75,作業日報!$H$872:$H$892,"○")</f>
        <v>0</v>
      </c>
      <c r="Z75" s="238">
        <f>SUMIFS(作業日報!$B$915:$B$935,作業日報!$A$915:$A$935,$A75,作業日報!$D$915:$D$935,"○")+SUMIFS(作業日報!$F$915:$F$935,作業日報!$E$915:$E$935,$A75,作業日報!$H$915:$H$935,"○")</f>
        <v>0</v>
      </c>
      <c r="AA75" s="230">
        <f>SUMIFS(作業日報!$B$958:$B$978,作業日報!$A$958:$A$978,$A75,作業日報!$D$958:$D$978,"○")+SUMIFS(作業日報!$F$958:$F$978,作業日報!$E$958:$E$978,$A75,作業日報!$H$958:$H$978,"○")</f>
        <v>0</v>
      </c>
    </row>
    <row r="76" spans="1:27" x14ac:dyDescent="0.15">
      <c r="A76" s="168"/>
      <c r="B76" s="169"/>
      <c r="C76" s="170"/>
      <c r="D76" s="171">
        <f>SUMIFS(作業日報!B:B,作業日報!A:A,A76,作業日報!D:D,"○")+SUMIFS(作業日報!F:F,作業日報!E:E,A76,作業日報!H:H,"○")</f>
        <v>0</v>
      </c>
      <c r="E76" s="240">
        <f>SUMIFS(作業日報!$B$12:$B$32,作業日報!$A$12:$A$32,$A76,作業日報!$D$12:$D$32,"○")+SUMIFS(作業日報!$F$12:$F$32,作業日報!$E$12:$E$32,$A76,作業日報!$H$12:$H$32,"○")</f>
        <v>0</v>
      </c>
      <c r="F76" s="167">
        <f>SUMIFS(作業日報!$B$55:$B$75,作業日報!$A$55:$A$75,$A76,作業日報!$D$55:$D$75,"○")+SUMIFS(作業日報!$F$55:$F$75,作業日報!$E$55:$E$75,$A76,作業日報!$H$55:$H$75,"○")</f>
        <v>0</v>
      </c>
      <c r="G76" s="167">
        <f>SUMIFS(作業日報!$B$98:$B$118,作業日報!$A$98:$A$118,$A76,作業日報!$D$98:$D$118,"○")+SUMIFS(作業日報!$F$98:$F$118,作業日報!$E$98:$E$118,$A76,作業日報!$H$98:$H$118,"○")</f>
        <v>0</v>
      </c>
      <c r="H76" s="167">
        <f>SUMIFS(作業日報!$B$141:$B$161,作業日報!$A$141:$A$161,$A76,作業日報!$D$141:$D$161,"○")+SUMIFS(作業日報!$F$141:$F$161,作業日報!$E$141:$E$161,$A76,作業日報!$H$141:$H$161,"○")</f>
        <v>0</v>
      </c>
      <c r="I76" s="167">
        <f>SUMIFS(作業日報!$B$184:$B$204,作業日報!$A$184:$A$204,$A76,作業日報!$D$184:$D$204,"○")+SUMIFS(作業日報!$F$184:$F$204,作業日報!$E$184:$E$204,$A76,作業日報!$H$184:$H$204,"○")</f>
        <v>0</v>
      </c>
      <c r="J76" s="167">
        <f>SUMIFS(作業日報!$B$227:$B$247,作業日報!$A$227:$A$247,$A76,作業日報!$D$227:$D$247,"○")+SUMIFS(作業日報!$F$227:$F$247,作業日報!$E$227:$E$247,$A76,作業日報!$H$227:$H$247,"○")</f>
        <v>0</v>
      </c>
      <c r="K76" s="167">
        <f>SUMIFS(作業日報!$B$270:$B$290,作業日報!$A$270:$A$290,$A76,作業日報!$D$270:$D$290,"○")+SUMIFS(作業日報!$F$270:$F$290,作業日報!$E$270:$E$290,$A76,作業日報!$H$270:$H$290,"○")</f>
        <v>0</v>
      </c>
      <c r="L76" s="167">
        <f>SUMIFS(作業日報!$B$313:$B$333,作業日報!$A$313:$A$333,$A76,作業日報!$D$313:$D$333,"○")+SUMIFS(作業日報!$F$313:$F$333,作業日報!$E$313:$E$333,$A76,作業日報!$H$313:$H$333,"○")</f>
        <v>0</v>
      </c>
      <c r="M76" s="167">
        <f>SUMIFS(作業日報!$B$356:$B$376,作業日報!$A$356:$A$376,$A76,作業日報!$D$356:$D$376,"○")+SUMIFS(作業日報!$F$356:$F$376,作業日報!$E$356:$E$376,$A76,作業日報!$H$356:$H$376,"○")</f>
        <v>0</v>
      </c>
      <c r="N76" s="167">
        <f>SUMIFS(作業日報!$B$399:$B$419,作業日報!$A$399:$A$419,$A76,作業日報!$D$399:$D$419,"○")+SUMIFS(作業日報!$F$399:$F$419,作業日報!$E$399:$E$419,$A76,作業日報!$H$399:$H$419,"○")</f>
        <v>0</v>
      </c>
      <c r="O76" s="167">
        <f>SUMIFS(作業日報!$B$442:$B$462,作業日報!$A$442:$A$462,$A76,作業日報!$D$442:$D$462,"○")+SUMIFS(作業日報!$F$442:$F$462,作業日報!$E$442:$E$462,$A76,作業日報!$H$442:$H$462,"○")</f>
        <v>0</v>
      </c>
      <c r="P76" s="167">
        <f>SUMIFS(作業日報!$B$485:$B$505,作業日報!$A$485:$A$505,$A76,作業日報!$D$485:$D$505,"○")+SUMIFS(作業日報!$F$485:$F$505,作業日報!$E$485:$E$505,$A76,作業日報!$H$485:$H$505,"○")</f>
        <v>0</v>
      </c>
      <c r="Q76" s="167">
        <f>SUMIFS(作業日報!$B$528:$B$548,作業日報!$A$528:$A$548,$A76,作業日報!$D$528:$D$548,"○")+SUMIFS(作業日報!$F$528:$F$548,作業日報!$E$528:$E$548,$A76,作業日報!$H$528:$H$548,"○")</f>
        <v>0</v>
      </c>
      <c r="R76" s="167">
        <f>SUMIFS(作業日報!$B$571:$B$591,作業日報!$A$571:$A$591,$A76,作業日報!$D$571:$D$591,"○")+SUMIFS(作業日報!$F$571:$F$591,作業日報!$E$571:$E$591,$A76,作業日報!$H$571:$H$591,"○")</f>
        <v>0</v>
      </c>
      <c r="S76" s="230">
        <f>SUMIFS(作業日報!$B$614:$B$634,作業日報!$A$614:$A$634,$A76,作業日報!$D$614:$D$634,"○")+SUMIFS(作業日報!$F$614:$F$634,作業日報!$E$614:$E$634,$A76,作業日報!$H$614:$H$634,"○")</f>
        <v>0</v>
      </c>
      <c r="T76" s="237">
        <f>SUMIFS(作業日報!$B$657:$B$677,作業日報!$A$657:$A$677,$A76,作業日報!$D$657:$D$677,"○")+SUMIFS(作業日報!$F$657:$F$677,作業日報!$E$657:$E$677,$A76,作業日報!$H$657:$H$677,"○")</f>
        <v>0</v>
      </c>
      <c r="U76" s="238">
        <f>SUMIFS(作業日報!$B$700:$B$720,作業日報!$A$700:$A$720,$A76,作業日報!$D$700:$D$720,"○")+SUMIFS(作業日報!$F$700:$F$720,作業日報!$E$700:$E$720,$A76,作業日報!$H$700:$H$720,"○")</f>
        <v>0</v>
      </c>
      <c r="V76" s="238">
        <f>SUMIFS(作業日報!$B$743:$B$763,作業日報!$A$743:$A$763,$A76,作業日報!$D$743:$D$763,"○")+SUMIFS(作業日報!$F$743:$F$763,作業日報!$E$743:$E$763,$A76,作業日報!$H$743:$H$763,"○")</f>
        <v>0</v>
      </c>
      <c r="W76" s="238">
        <f>SUMIFS(作業日報!$B$786:$B$806,作業日報!$A$786:$A$806,$A76,作業日報!$D$786:$D$806,"○")+SUMIFS(作業日報!$F$786:$F$806,作業日報!$E$786:$E$806,$A76,作業日報!$H$786:$H$806,"○")</f>
        <v>0</v>
      </c>
      <c r="X76" s="238">
        <f>SUMIFS(作業日報!$B$829:$B$849,作業日報!$A$829:$A$849,$A76,作業日報!$D$829:$D$849,"○")+SUMIFS(作業日報!$F$829:$F$849,作業日報!$E$829:$E$849,$A76,作業日報!$H$829:$H$849,"○")</f>
        <v>0</v>
      </c>
      <c r="Y76" s="238">
        <f>SUMIFS(作業日報!$B$872:$B$892,作業日報!$A$872:$A$892,$A76,作業日報!$D$872:$D$892,"○")+SUMIFS(作業日報!$F$872:$F$892,作業日報!$E$872:$E$892,$A76,作業日報!$H$872:$H$892,"○")</f>
        <v>0</v>
      </c>
      <c r="Z76" s="238">
        <f>SUMIFS(作業日報!$B$915:$B$935,作業日報!$A$915:$A$935,$A76,作業日報!$D$915:$D$935,"○")+SUMIFS(作業日報!$F$915:$F$935,作業日報!$E$915:$E$935,$A76,作業日報!$H$915:$H$935,"○")</f>
        <v>0</v>
      </c>
      <c r="AA76" s="230">
        <f>SUMIFS(作業日報!$B$958:$B$978,作業日報!$A$958:$A$978,$A76,作業日報!$D$958:$D$978,"○")+SUMIFS(作業日報!$F$958:$F$978,作業日報!$E$958:$E$978,$A76,作業日報!$H$958:$H$978,"○")</f>
        <v>0</v>
      </c>
    </row>
    <row r="77" spans="1:27" x14ac:dyDescent="0.15">
      <c r="A77" s="168"/>
      <c r="B77" s="169"/>
      <c r="C77" s="170"/>
      <c r="D77" s="171">
        <f>SUMIFS(作業日報!B:B,作業日報!A:A,A77,作業日報!D:D,"○")+SUMIFS(作業日報!F:F,作業日報!E:E,A77,作業日報!H:H,"○")</f>
        <v>0</v>
      </c>
      <c r="E77" s="240">
        <f>SUMIFS(作業日報!$B$12:$B$32,作業日報!$A$12:$A$32,$A77,作業日報!$D$12:$D$32,"○")+SUMIFS(作業日報!$F$12:$F$32,作業日報!$E$12:$E$32,$A77,作業日報!$H$12:$H$32,"○")</f>
        <v>0</v>
      </c>
      <c r="F77" s="167">
        <f>SUMIFS(作業日報!$B$55:$B$75,作業日報!$A$55:$A$75,$A77,作業日報!$D$55:$D$75,"○")+SUMIFS(作業日報!$F$55:$F$75,作業日報!$E$55:$E$75,$A77,作業日報!$H$55:$H$75,"○")</f>
        <v>0</v>
      </c>
      <c r="G77" s="167">
        <f>SUMIFS(作業日報!$B$98:$B$118,作業日報!$A$98:$A$118,$A77,作業日報!$D$98:$D$118,"○")+SUMIFS(作業日報!$F$98:$F$118,作業日報!$E$98:$E$118,$A77,作業日報!$H$98:$H$118,"○")</f>
        <v>0</v>
      </c>
      <c r="H77" s="167">
        <f>SUMIFS(作業日報!$B$141:$B$161,作業日報!$A$141:$A$161,$A77,作業日報!$D$141:$D$161,"○")+SUMIFS(作業日報!$F$141:$F$161,作業日報!$E$141:$E$161,$A77,作業日報!$H$141:$H$161,"○")</f>
        <v>0</v>
      </c>
      <c r="I77" s="167">
        <f>SUMIFS(作業日報!$B$184:$B$204,作業日報!$A$184:$A$204,$A77,作業日報!$D$184:$D$204,"○")+SUMIFS(作業日報!$F$184:$F$204,作業日報!$E$184:$E$204,$A77,作業日報!$H$184:$H$204,"○")</f>
        <v>0</v>
      </c>
      <c r="J77" s="167">
        <f>SUMIFS(作業日報!$B$227:$B$247,作業日報!$A$227:$A$247,$A77,作業日報!$D$227:$D$247,"○")+SUMIFS(作業日報!$F$227:$F$247,作業日報!$E$227:$E$247,$A77,作業日報!$H$227:$H$247,"○")</f>
        <v>0</v>
      </c>
      <c r="K77" s="167">
        <f>SUMIFS(作業日報!$B$270:$B$290,作業日報!$A$270:$A$290,$A77,作業日報!$D$270:$D$290,"○")+SUMIFS(作業日報!$F$270:$F$290,作業日報!$E$270:$E$290,$A77,作業日報!$H$270:$H$290,"○")</f>
        <v>0</v>
      </c>
      <c r="L77" s="167">
        <f>SUMIFS(作業日報!$B$313:$B$333,作業日報!$A$313:$A$333,$A77,作業日報!$D$313:$D$333,"○")+SUMIFS(作業日報!$F$313:$F$333,作業日報!$E$313:$E$333,$A77,作業日報!$H$313:$H$333,"○")</f>
        <v>0</v>
      </c>
      <c r="M77" s="167">
        <f>SUMIFS(作業日報!$B$356:$B$376,作業日報!$A$356:$A$376,$A77,作業日報!$D$356:$D$376,"○")+SUMIFS(作業日報!$F$356:$F$376,作業日報!$E$356:$E$376,$A77,作業日報!$H$356:$H$376,"○")</f>
        <v>0</v>
      </c>
      <c r="N77" s="167">
        <f>SUMIFS(作業日報!$B$399:$B$419,作業日報!$A$399:$A$419,$A77,作業日報!$D$399:$D$419,"○")+SUMIFS(作業日報!$F$399:$F$419,作業日報!$E$399:$E$419,$A77,作業日報!$H$399:$H$419,"○")</f>
        <v>0</v>
      </c>
      <c r="O77" s="167">
        <f>SUMIFS(作業日報!$B$442:$B$462,作業日報!$A$442:$A$462,$A77,作業日報!$D$442:$D$462,"○")+SUMIFS(作業日報!$F$442:$F$462,作業日報!$E$442:$E$462,$A77,作業日報!$H$442:$H$462,"○")</f>
        <v>0</v>
      </c>
      <c r="P77" s="167">
        <f>SUMIFS(作業日報!$B$485:$B$505,作業日報!$A$485:$A$505,$A77,作業日報!$D$485:$D$505,"○")+SUMIFS(作業日報!$F$485:$F$505,作業日報!$E$485:$E$505,$A77,作業日報!$H$485:$H$505,"○")</f>
        <v>0</v>
      </c>
      <c r="Q77" s="167">
        <f>SUMIFS(作業日報!$B$528:$B$548,作業日報!$A$528:$A$548,$A77,作業日報!$D$528:$D$548,"○")+SUMIFS(作業日報!$F$528:$F$548,作業日報!$E$528:$E$548,$A77,作業日報!$H$528:$H$548,"○")</f>
        <v>0</v>
      </c>
      <c r="R77" s="167">
        <f>SUMIFS(作業日報!$B$571:$B$591,作業日報!$A$571:$A$591,$A77,作業日報!$D$571:$D$591,"○")+SUMIFS(作業日報!$F$571:$F$591,作業日報!$E$571:$E$591,$A77,作業日報!$H$571:$H$591,"○")</f>
        <v>0</v>
      </c>
      <c r="S77" s="230">
        <f>SUMIFS(作業日報!$B$614:$B$634,作業日報!$A$614:$A$634,$A77,作業日報!$D$614:$D$634,"○")+SUMIFS(作業日報!$F$614:$F$634,作業日報!$E$614:$E$634,$A77,作業日報!$H$614:$H$634,"○")</f>
        <v>0</v>
      </c>
      <c r="T77" s="237">
        <f>SUMIFS(作業日報!$B$657:$B$677,作業日報!$A$657:$A$677,$A77,作業日報!$D$657:$D$677,"○")+SUMIFS(作業日報!$F$657:$F$677,作業日報!$E$657:$E$677,$A77,作業日報!$H$657:$H$677,"○")</f>
        <v>0</v>
      </c>
      <c r="U77" s="238">
        <f>SUMIFS(作業日報!$B$700:$B$720,作業日報!$A$700:$A$720,$A77,作業日報!$D$700:$D$720,"○")+SUMIFS(作業日報!$F$700:$F$720,作業日報!$E$700:$E$720,$A77,作業日報!$H$700:$H$720,"○")</f>
        <v>0</v>
      </c>
      <c r="V77" s="238">
        <f>SUMIFS(作業日報!$B$743:$B$763,作業日報!$A$743:$A$763,$A77,作業日報!$D$743:$D$763,"○")+SUMIFS(作業日報!$F$743:$F$763,作業日報!$E$743:$E$763,$A77,作業日報!$H$743:$H$763,"○")</f>
        <v>0</v>
      </c>
      <c r="W77" s="238">
        <f>SUMIFS(作業日報!$B$786:$B$806,作業日報!$A$786:$A$806,$A77,作業日報!$D$786:$D$806,"○")+SUMIFS(作業日報!$F$786:$F$806,作業日報!$E$786:$E$806,$A77,作業日報!$H$786:$H$806,"○")</f>
        <v>0</v>
      </c>
      <c r="X77" s="238">
        <f>SUMIFS(作業日報!$B$829:$B$849,作業日報!$A$829:$A$849,$A77,作業日報!$D$829:$D$849,"○")+SUMIFS(作業日報!$F$829:$F$849,作業日報!$E$829:$E$849,$A77,作業日報!$H$829:$H$849,"○")</f>
        <v>0</v>
      </c>
      <c r="Y77" s="238">
        <f>SUMIFS(作業日報!$B$872:$B$892,作業日報!$A$872:$A$892,$A77,作業日報!$D$872:$D$892,"○")+SUMIFS(作業日報!$F$872:$F$892,作業日報!$E$872:$E$892,$A77,作業日報!$H$872:$H$892,"○")</f>
        <v>0</v>
      </c>
      <c r="Z77" s="238">
        <f>SUMIFS(作業日報!$B$915:$B$935,作業日報!$A$915:$A$935,$A77,作業日報!$D$915:$D$935,"○")+SUMIFS(作業日報!$F$915:$F$935,作業日報!$E$915:$E$935,$A77,作業日報!$H$915:$H$935,"○")</f>
        <v>0</v>
      </c>
      <c r="AA77" s="230">
        <f>SUMIFS(作業日報!$B$958:$B$978,作業日報!$A$958:$A$978,$A77,作業日報!$D$958:$D$978,"○")+SUMIFS(作業日報!$F$958:$F$978,作業日報!$E$958:$E$978,$A77,作業日報!$H$958:$H$978,"○")</f>
        <v>0</v>
      </c>
    </row>
    <row r="78" spans="1:27" x14ac:dyDescent="0.15">
      <c r="A78" s="168"/>
      <c r="B78" s="169"/>
      <c r="C78" s="170"/>
      <c r="D78" s="171">
        <f>SUMIFS(作業日報!B:B,作業日報!A:A,A78,作業日報!D:D,"○")+SUMIFS(作業日報!F:F,作業日報!E:E,A78,作業日報!H:H,"○")</f>
        <v>0</v>
      </c>
      <c r="E78" s="240">
        <f>SUMIFS(作業日報!$B$12:$B$32,作業日報!$A$12:$A$32,$A78,作業日報!$D$12:$D$32,"○")+SUMIFS(作業日報!$F$12:$F$32,作業日報!$E$12:$E$32,$A78,作業日報!$H$12:$H$32,"○")</f>
        <v>0</v>
      </c>
      <c r="F78" s="167">
        <f>SUMIFS(作業日報!$B$55:$B$75,作業日報!$A$55:$A$75,$A78,作業日報!$D$55:$D$75,"○")+SUMIFS(作業日報!$F$55:$F$75,作業日報!$E$55:$E$75,$A78,作業日報!$H$55:$H$75,"○")</f>
        <v>0</v>
      </c>
      <c r="G78" s="167">
        <f>SUMIFS(作業日報!$B$98:$B$118,作業日報!$A$98:$A$118,$A78,作業日報!$D$98:$D$118,"○")+SUMIFS(作業日報!$F$98:$F$118,作業日報!$E$98:$E$118,$A78,作業日報!$H$98:$H$118,"○")</f>
        <v>0</v>
      </c>
      <c r="H78" s="167">
        <f>SUMIFS(作業日報!$B$141:$B$161,作業日報!$A$141:$A$161,$A78,作業日報!$D$141:$D$161,"○")+SUMIFS(作業日報!$F$141:$F$161,作業日報!$E$141:$E$161,$A78,作業日報!$H$141:$H$161,"○")</f>
        <v>0</v>
      </c>
      <c r="I78" s="167">
        <f>SUMIFS(作業日報!$B$184:$B$204,作業日報!$A$184:$A$204,$A78,作業日報!$D$184:$D$204,"○")+SUMIFS(作業日報!$F$184:$F$204,作業日報!$E$184:$E$204,$A78,作業日報!$H$184:$H$204,"○")</f>
        <v>0</v>
      </c>
      <c r="J78" s="167">
        <f>SUMIFS(作業日報!$B$227:$B$247,作業日報!$A$227:$A$247,$A78,作業日報!$D$227:$D$247,"○")+SUMIFS(作業日報!$F$227:$F$247,作業日報!$E$227:$E$247,$A78,作業日報!$H$227:$H$247,"○")</f>
        <v>0</v>
      </c>
      <c r="K78" s="167">
        <f>SUMIFS(作業日報!$B$270:$B$290,作業日報!$A$270:$A$290,$A78,作業日報!$D$270:$D$290,"○")+SUMIFS(作業日報!$F$270:$F$290,作業日報!$E$270:$E$290,$A78,作業日報!$H$270:$H$290,"○")</f>
        <v>0</v>
      </c>
      <c r="L78" s="167">
        <f>SUMIFS(作業日報!$B$313:$B$333,作業日報!$A$313:$A$333,$A78,作業日報!$D$313:$D$333,"○")+SUMIFS(作業日報!$F$313:$F$333,作業日報!$E$313:$E$333,$A78,作業日報!$H$313:$H$333,"○")</f>
        <v>0</v>
      </c>
      <c r="M78" s="167">
        <f>SUMIFS(作業日報!$B$356:$B$376,作業日報!$A$356:$A$376,$A78,作業日報!$D$356:$D$376,"○")+SUMIFS(作業日報!$F$356:$F$376,作業日報!$E$356:$E$376,$A78,作業日報!$H$356:$H$376,"○")</f>
        <v>0</v>
      </c>
      <c r="N78" s="167">
        <f>SUMIFS(作業日報!$B$399:$B$419,作業日報!$A$399:$A$419,$A78,作業日報!$D$399:$D$419,"○")+SUMIFS(作業日報!$F$399:$F$419,作業日報!$E$399:$E$419,$A78,作業日報!$H$399:$H$419,"○")</f>
        <v>0</v>
      </c>
      <c r="O78" s="167">
        <f>SUMIFS(作業日報!$B$442:$B$462,作業日報!$A$442:$A$462,$A78,作業日報!$D$442:$D$462,"○")+SUMIFS(作業日報!$F$442:$F$462,作業日報!$E$442:$E$462,$A78,作業日報!$H$442:$H$462,"○")</f>
        <v>0</v>
      </c>
      <c r="P78" s="167">
        <f>SUMIFS(作業日報!$B$485:$B$505,作業日報!$A$485:$A$505,$A78,作業日報!$D$485:$D$505,"○")+SUMIFS(作業日報!$F$485:$F$505,作業日報!$E$485:$E$505,$A78,作業日報!$H$485:$H$505,"○")</f>
        <v>0</v>
      </c>
      <c r="Q78" s="167">
        <f>SUMIFS(作業日報!$B$528:$B$548,作業日報!$A$528:$A$548,$A78,作業日報!$D$528:$D$548,"○")+SUMIFS(作業日報!$F$528:$F$548,作業日報!$E$528:$E$548,$A78,作業日報!$H$528:$H$548,"○")</f>
        <v>0</v>
      </c>
      <c r="R78" s="167">
        <f>SUMIFS(作業日報!$B$571:$B$591,作業日報!$A$571:$A$591,$A78,作業日報!$D$571:$D$591,"○")+SUMIFS(作業日報!$F$571:$F$591,作業日報!$E$571:$E$591,$A78,作業日報!$H$571:$H$591,"○")</f>
        <v>0</v>
      </c>
      <c r="S78" s="230">
        <f>SUMIFS(作業日報!$B$614:$B$634,作業日報!$A$614:$A$634,$A78,作業日報!$D$614:$D$634,"○")+SUMIFS(作業日報!$F$614:$F$634,作業日報!$E$614:$E$634,$A78,作業日報!$H$614:$H$634,"○")</f>
        <v>0</v>
      </c>
      <c r="T78" s="237">
        <f>SUMIFS(作業日報!$B$657:$B$677,作業日報!$A$657:$A$677,$A78,作業日報!$D$657:$D$677,"○")+SUMIFS(作業日報!$F$657:$F$677,作業日報!$E$657:$E$677,$A78,作業日報!$H$657:$H$677,"○")</f>
        <v>0</v>
      </c>
      <c r="U78" s="238">
        <f>SUMIFS(作業日報!$B$700:$B$720,作業日報!$A$700:$A$720,$A78,作業日報!$D$700:$D$720,"○")+SUMIFS(作業日報!$F$700:$F$720,作業日報!$E$700:$E$720,$A78,作業日報!$H$700:$H$720,"○")</f>
        <v>0</v>
      </c>
      <c r="V78" s="238">
        <f>SUMIFS(作業日報!$B$743:$B$763,作業日報!$A$743:$A$763,$A78,作業日報!$D$743:$D$763,"○")+SUMIFS(作業日報!$F$743:$F$763,作業日報!$E$743:$E$763,$A78,作業日報!$H$743:$H$763,"○")</f>
        <v>0</v>
      </c>
      <c r="W78" s="238">
        <f>SUMIFS(作業日報!$B$786:$B$806,作業日報!$A$786:$A$806,$A78,作業日報!$D$786:$D$806,"○")+SUMIFS(作業日報!$F$786:$F$806,作業日報!$E$786:$E$806,$A78,作業日報!$H$786:$H$806,"○")</f>
        <v>0</v>
      </c>
      <c r="X78" s="238">
        <f>SUMIFS(作業日報!$B$829:$B$849,作業日報!$A$829:$A$849,$A78,作業日報!$D$829:$D$849,"○")+SUMIFS(作業日報!$F$829:$F$849,作業日報!$E$829:$E$849,$A78,作業日報!$H$829:$H$849,"○")</f>
        <v>0</v>
      </c>
      <c r="Y78" s="238">
        <f>SUMIFS(作業日報!$B$872:$B$892,作業日報!$A$872:$A$892,$A78,作業日報!$D$872:$D$892,"○")+SUMIFS(作業日報!$F$872:$F$892,作業日報!$E$872:$E$892,$A78,作業日報!$H$872:$H$892,"○")</f>
        <v>0</v>
      </c>
      <c r="Z78" s="238">
        <f>SUMIFS(作業日報!$B$915:$B$935,作業日報!$A$915:$A$935,$A78,作業日報!$D$915:$D$935,"○")+SUMIFS(作業日報!$F$915:$F$935,作業日報!$E$915:$E$935,$A78,作業日報!$H$915:$H$935,"○")</f>
        <v>0</v>
      </c>
      <c r="AA78" s="230">
        <f>SUMIFS(作業日報!$B$958:$B$978,作業日報!$A$958:$A$978,$A78,作業日報!$D$958:$D$978,"○")+SUMIFS(作業日報!$F$958:$F$978,作業日報!$E$958:$E$978,$A78,作業日報!$H$958:$H$978,"○")</f>
        <v>0</v>
      </c>
    </row>
    <row r="79" spans="1:27" x14ac:dyDescent="0.15">
      <c r="A79" s="168"/>
      <c r="B79" s="169"/>
      <c r="C79" s="170"/>
      <c r="D79" s="171">
        <f>SUMIFS(作業日報!B:B,作業日報!A:A,A79,作業日報!D:D,"○")+SUMIFS(作業日報!F:F,作業日報!E:E,A79,作業日報!H:H,"○")</f>
        <v>0</v>
      </c>
      <c r="E79" s="240">
        <f>SUMIFS(作業日報!$B$12:$B$32,作業日報!$A$12:$A$32,$A79,作業日報!$D$12:$D$32,"○")+SUMIFS(作業日報!$F$12:$F$32,作業日報!$E$12:$E$32,$A79,作業日報!$H$12:$H$32,"○")</f>
        <v>0</v>
      </c>
      <c r="F79" s="167">
        <f>SUMIFS(作業日報!$B$55:$B$75,作業日報!$A$55:$A$75,$A79,作業日報!$D$55:$D$75,"○")+SUMIFS(作業日報!$F$55:$F$75,作業日報!$E$55:$E$75,$A79,作業日報!$H$55:$H$75,"○")</f>
        <v>0</v>
      </c>
      <c r="G79" s="167">
        <f>SUMIFS(作業日報!$B$98:$B$118,作業日報!$A$98:$A$118,$A79,作業日報!$D$98:$D$118,"○")+SUMIFS(作業日報!$F$98:$F$118,作業日報!$E$98:$E$118,$A79,作業日報!$H$98:$H$118,"○")</f>
        <v>0</v>
      </c>
      <c r="H79" s="167">
        <f>SUMIFS(作業日報!$B$141:$B$161,作業日報!$A$141:$A$161,$A79,作業日報!$D$141:$D$161,"○")+SUMIFS(作業日報!$F$141:$F$161,作業日報!$E$141:$E$161,$A79,作業日報!$H$141:$H$161,"○")</f>
        <v>0</v>
      </c>
      <c r="I79" s="167">
        <f>SUMIFS(作業日報!$B$184:$B$204,作業日報!$A$184:$A$204,$A79,作業日報!$D$184:$D$204,"○")+SUMIFS(作業日報!$F$184:$F$204,作業日報!$E$184:$E$204,$A79,作業日報!$H$184:$H$204,"○")</f>
        <v>0</v>
      </c>
      <c r="J79" s="167">
        <f>SUMIFS(作業日報!$B$227:$B$247,作業日報!$A$227:$A$247,$A79,作業日報!$D$227:$D$247,"○")+SUMIFS(作業日報!$F$227:$F$247,作業日報!$E$227:$E$247,$A79,作業日報!$H$227:$H$247,"○")</f>
        <v>0</v>
      </c>
      <c r="K79" s="167">
        <f>SUMIFS(作業日報!$B$270:$B$290,作業日報!$A$270:$A$290,$A79,作業日報!$D$270:$D$290,"○")+SUMIFS(作業日報!$F$270:$F$290,作業日報!$E$270:$E$290,$A79,作業日報!$H$270:$H$290,"○")</f>
        <v>0</v>
      </c>
      <c r="L79" s="167">
        <f>SUMIFS(作業日報!$B$313:$B$333,作業日報!$A$313:$A$333,$A79,作業日報!$D$313:$D$333,"○")+SUMIFS(作業日報!$F$313:$F$333,作業日報!$E$313:$E$333,$A79,作業日報!$H$313:$H$333,"○")</f>
        <v>0</v>
      </c>
      <c r="M79" s="167">
        <f>SUMIFS(作業日報!$B$356:$B$376,作業日報!$A$356:$A$376,$A79,作業日報!$D$356:$D$376,"○")+SUMIFS(作業日報!$F$356:$F$376,作業日報!$E$356:$E$376,$A79,作業日報!$H$356:$H$376,"○")</f>
        <v>0</v>
      </c>
      <c r="N79" s="167">
        <f>SUMIFS(作業日報!$B$399:$B$419,作業日報!$A$399:$A$419,$A79,作業日報!$D$399:$D$419,"○")+SUMIFS(作業日報!$F$399:$F$419,作業日報!$E$399:$E$419,$A79,作業日報!$H$399:$H$419,"○")</f>
        <v>0</v>
      </c>
      <c r="O79" s="167">
        <f>SUMIFS(作業日報!$B$442:$B$462,作業日報!$A$442:$A$462,$A79,作業日報!$D$442:$D$462,"○")+SUMIFS(作業日報!$F$442:$F$462,作業日報!$E$442:$E$462,$A79,作業日報!$H$442:$H$462,"○")</f>
        <v>0</v>
      </c>
      <c r="P79" s="167">
        <f>SUMIFS(作業日報!$B$485:$B$505,作業日報!$A$485:$A$505,$A79,作業日報!$D$485:$D$505,"○")+SUMIFS(作業日報!$F$485:$F$505,作業日報!$E$485:$E$505,$A79,作業日報!$H$485:$H$505,"○")</f>
        <v>0</v>
      </c>
      <c r="Q79" s="167">
        <f>SUMIFS(作業日報!$B$528:$B$548,作業日報!$A$528:$A$548,$A79,作業日報!$D$528:$D$548,"○")+SUMIFS(作業日報!$F$528:$F$548,作業日報!$E$528:$E$548,$A79,作業日報!$H$528:$H$548,"○")</f>
        <v>0</v>
      </c>
      <c r="R79" s="167">
        <f>SUMIFS(作業日報!$B$571:$B$591,作業日報!$A$571:$A$591,$A79,作業日報!$D$571:$D$591,"○")+SUMIFS(作業日報!$F$571:$F$591,作業日報!$E$571:$E$591,$A79,作業日報!$H$571:$H$591,"○")</f>
        <v>0</v>
      </c>
      <c r="S79" s="230">
        <f>SUMIFS(作業日報!$B$614:$B$634,作業日報!$A$614:$A$634,$A79,作業日報!$D$614:$D$634,"○")+SUMIFS(作業日報!$F$614:$F$634,作業日報!$E$614:$E$634,$A79,作業日報!$H$614:$H$634,"○")</f>
        <v>0</v>
      </c>
      <c r="T79" s="237">
        <f>SUMIFS(作業日報!$B$657:$B$677,作業日報!$A$657:$A$677,$A79,作業日報!$D$657:$D$677,"○")+SUMIFS(作業日報!$F$657:$F$677,作業日報!$E$657:$E$677,$A79,作業日報!$H$657:$H$677,"○")</f>
        <v>0</v>
      </c>
      <c r="U79" s="238">
        <f>SUMIFS(作業日報!$B$700:$B$720,作業日報!$A$700:$A$720,$A79,作業日報!$D$700:$D$720,"○")+SUMIFS(作業日報!$F$700:$F$720,作業日報!$E$700:$E$720,$A79,作業日報!$H$700:$H$720,"○")</f>
        <v>0</v>
      </c>
      <c r="V79" s="238">
        <f>SUMIFS(作業日報!$B$743:$B$763,作業日報!$A$743:$A$763,$A79,作業日報!$D$743:$D$763,"○")+SUMIFS(作業日報!$F$743:$F$763,作業日報!$E$743:$E$763,$A79,作業日報!$H$743:$H$763,"○")</f>
        <v>0</v>
      </c>
      <c r="W79" s="238">
        <f>SUMIFS(作業日報!$B$786:$B$806,作業日報!$A$786:$A$806,$A79,作業日報!$D$786:$D$806,"○")+SUMIFS(作業日報!$F$786:$F$806,作業日報!$E$786:$E$806,$A79,作業日報!$H$786:$H$806,"○")</f>
        <v>0</v>
      </c>
      <c r="X79" s="238">
        <f>SUMIFS(作業日報!$B$829:$B$849,作業日報!$A$829:$A$849,$A79,作業日報!$D$829:$D$849,"○")+SUMIFS(作業日報!$F$829:$F$849,作業日報!$E$829:$E$849,$A79,作業日報!$H$829:$H$849,"○")</f>
        <v>0</v>
      </c>
      <c r="Y79" s="238">
        <f>SUMIFS(作業日報!$B$872:$B$892,作業日報!$A$872:$A$892,$A79,作業日報!$D$872:$D$892,"○")+SUMIFS(作業日報!$F$872:$F$892,作業日報!$E$872:$E$892,$A79,作業日報!$H$872:$H$892,"○")</f>
        <v>0</v>
      </c>
      <c r="Z79" s="238">
        <f>SUMIFS(作業日報!$B$915:$B$935,作業日報!$A$915:$A$935,$A79,作業日報!$D$915:$D$935,"○")+SUMIFS(作業日報!$F$915:$F$935,作業日報!$E$915:$E$935,$A79,作業日報!$H$915:$H$935,"○")</f>
        <v>0</v>
      </c>
      <c r="AA79" s="230">
        <f>SUMIFS(作業日報!$B$958:$B$978,作業日報!$A$958:$A$978,$A79,作業日報!$D$958:$D$978,"○")+SUMIFS(作業日報!$F$958:$F$978,作業日報!$E$958:$E$978,$A79,作業日報!$H$958:$H$978,"○")</f>
        <v>0</v>
      </c>
    </row>
    <row r="80" spans="1:27" x14ac:dyDescent="0.15">
      <c r="A80" s="168"/>
      <c r="B80" s="169"/>
      <c r="C80" s="170"/>
      <c r="D80" s="171">
        <f>SUMIFS(作業日報!B:B,作業日報!A:A,A80,作業日報!D:D,"○")+SUMIFS(作業日報!F:F,作業日報!E:E,A80,作業日報!H:H,"○")</f>
        <v>0</v>
      </c>
      <c r="E80" s="240">
        <f>SUMIFS(作業日報!$B$12:$B$32,作業日報!$A$12:$A$32,$A80,作業日報!$D$12:$D$32,"○")+SUMIFS(作業日報!$F$12:$F$32,作業日報!$E$12:$E$32,$A80,作業日報!$H$12:$H$32,"○")</f>
        <v>0</v>
      </c>
      <c r="F80" s="167">
        <f>SUMIFS(作業日報!$B$55:$B$75,作業日報!$A$55:$A$75,$A80,作業日報!$D$55:$D$75,"○")+SUMIFS(作業日報!$F$55:$F$75,作業日報!$E$55:$E$75,$A80,作業日報!$H$55:$H$75,"○")</f>
        <v>0</v>
      </c>
      <c r="G80" s="167">
        <f>SUMIFS(作業日報!$B$98:$B$118,作業日報!$A$98:$A$118,$A80,作業日報!$D$98:$D$118,"○")+SUMIFS(作業日報!$F$98:$F$118,作業日報!$E$98:$E$118,$A80,作業日報!$H$98:$H$118,"○")</f>
        <v>0</v>
      </c>
      <c r="H80" s="167">
        <f>SUMIFS(作業日報!$B$141:$B$161,作業日報!$A$141:$A$161,$A80,作業日報!$D$141:$D$161,"○")+SUMIFS(作業日報!$F$141:$F$161,作業日報!$E$141:$E$161,$A80,作業日報!$H$141:$H$161,"○")</f>
        <v>0</v>
      </c>
      <c r="I80" s="167">
        <f>SUMIFS(作業日報!$B$184:$B$204,作業日報!$A$184:$A$204,$A80,作業日報!$D$184:$D$204,"○")+SUMIFS(作業日報!$F$184:$F$204,作業日報!$E$184:$E$204,$A80,作業日報!$H$184:$H$204,"○")</f>
        <v>0</v>
      </c>
      <c r="J80" s="167">
        <f>SUMIFS(作業日報!$B$227:$B$247,作業日報!$A$227:$A$247,$A80,作業日報!$D$227:$D$247,"○")+SUMIFS(作業日報!$F$227:$F$247,作業日報!$E$227:$E$247,$A80,作業日報!$H$227:$H$247,"○")</f>
        <v>0</v>
      </c>
      <c r="K80" s="167">
        <f>SUMIFS(作業日報!$B$270:$B$290,作業日報!$A$270:$A$290,$A80,作業日報!$D$270:$D$290,"○")+SUMIFS(作業日報!$F$270:$F$290,作業日報!$E$270:$E$290,$A80,作業日報!$H$270:$H$290,"○")</f>
        <v>0</v>
      </c>
      <c r="L80" s="167">
        <f>SUMIFS(作業日報!$B$313:$B$333,作業日報!$A$313:$A$333,$A80,作業日報!$D$313:$D$333,"○")+SUMIFS(作業日報!$F$313:$F$333,作業日報!$E$313:$E$333,$A80,作業日報!$H$313:$H$333,"○")</f>
        <v>0</v>
      </c>
      <c r="M80" s="167">
        <f>SUMIFS(作業日報!$B$356:$B$376,作業日報!$A$356:$A$376,$A80,作業日報!$D$356:$D$376,"○")+SUMIFS(作業日報!$F$356:$F$376,作業日報!$E$356:$E$376,$A80,作業日報!$H$356:$H$376,"○")</f>
        <v>0</v>
      </c>
      <c r="N80" s="167">
        <f>SUMIFS(作業日報!$B$399:$B$419,作業日報!$A$399:$A$419,$A80,作業日報!$D$399:$D$419,"○")+SUMIFS(作業日報!$F$399:$F$419,作業日報!$E$399:$E$419,$A80,作業日報!$H$399:$H$419,"○")</f>
        <v>0</v>
      </c>
      <c r="O80" s="167">
        <f>SUMIFS(作業日報!$B$442:$B$462,作業日報!$A$442:$A$462,$A80,作業日報!$D$442:$D$462,"○")+SUMIFS(作業日報!$F$442:$F$462,作業日報!$E$442:$E$462,$A80,作業日報!$H$442:$H$462,"○")</f>
        <v>0</v>
      </c>
      <c r="P80" s="167">
        <f>SUMIFS(作業日報!$B$485:$B$505,作業日報!$A$485:$A$505,$A80,作業日報!$D$485:$D$505,"○")+SUMIFS(作業日報!$F$485:$F$505,作業日報!$E$485:$E$505,$A80,作業日報!$H$485:$H$505,"○")</f>
        <v>0</v>
      </c>
      <c r="Q80" s="167">
        <f>SUMIFS(作業日報!$B$528:$B$548,作業日報!$A$528:$A$548,$A80,作業日報!$D$528:$D$548,"○")+SUMIFS(作業日報!$F$528:$F$548,作業日報!$E$528:$E$548,$A80,作業日報!$H$528:$H$548,"○")</f>
        <v>0</v>
      </c>
      <c r="R80" s="167">
        <f>SUMIFS(作業日報!$B$571:$B$591,作業日報!$A$571:$A$591,$A80,作業日報!$D$571:$D$591,"○")+SUMIFS(作業日報!$F$571:$F$591,作業日報!$E$571:$E$591,$A80,作業日報!$H$571:$H$591,"○")</f>
        <v>0</v>
      </c>
      <c r="S80" s="230">
        <f>SUMIFS(作業日報!$B$614:$B$634,作業日報!$A$614:$A$634,$A80,作業日報!$D$614:$D$634,"○")+SUMIFS(作業日報!$F$614:$F$634,作業日報!$E$614:$E$634,$A80,作業日報!$H$614:$H$634,"○")</f>
        <v>0</v>
      </c>
      <c r="T80" s="237">
        <f>SUMIFS(作業日報!$B$657:$B$677,作業日報!$A$657:$A$677,$A80,作業日報!$D$657:$D$677,"○")+SUMIFS(作業日報!$F$657:$F$677,作業日報!$E$657:$E$677,$A80,作業日報!$H$657:$H$677,"○")</f>
        <v>0</v>
      </c>
      <c r="U80" s="238">
        <f>SUMIFS(作業日報!$B$700:$B$720,作業日報!$A$700:$A$720,$A80,作業日報!$D$700:$D$720,"○")+SUMIFS(作業日報!$F$700:$F$720,作業日報!$E$700:$E$720,$A80,作業日報!$H$700:$H$720,"○")</f>
        <v>0</v>
      </c>
      <c r="V80" s="238">
        <f>SUMIFS(作業日報!$B$743:$B$763,作業日報!$A$743:$A$763,$A80,作業日報!$D$743:$D$763,"○")+SUMIFS(作業日報!$F$743:$F$763,作業日報!$E$743:$E$763,$A80,作業日報!$H$743:$H$763,"○")</f>
        <v>0</v>
      </c>
      <c r="W80" s="238">
        <f>SUMIFS(作業日報!$B$786:$B$806,作業日報!$A$786:$A$806,$A80,作業日報!$D$786:$D$806,"○")+SUMIFS(作業日報!$F$786:$F$806,作業日報!$E$786:$E$806,$A80,作業日報!$H$786:$H$806,"○")</f>
        <v>0</v>
      </c>
      <c r="X80" s="238">
        <f>SUMIFS(作業日報!$B$829:$B$849,作業日報!$A$829:$A$849,$A80,作業日報!$D$829:$D$849,"○")+SUMIFS(作業日報!$F$829:$F$849,作業日報!$E$829:$E$849,$A80,作業日報!$H$829:$H$849,"○")</f>
        <v>0</v>
      </c>
      <c r="Y80" s="238">
        <f>SUMIFS(作業日報!$B$872:$B$892,作業日報!$A$872:$A$892,$A80,作業日報!$D$872:$D$892,"○")+SUMIFS(作業日報!$F$872:$F$892,作業日報!$E$872:$E$892,$A80,作業日報!$H$872:$H$892,"○")</f>
        <v>0</v>
      </c>
      <c r="Z80" s="238">
        <f>SUMIFS(作業日報!$B$915:$B$935,作業日報!$A$915:$A$935,$A80,作業日報!$D$915:$D$935,"○")+SUMIFS(作業日報!$F$915:$F$935,作業日報!$E$915:$E$935,$A80,作業日報!$H$915:$H$935,"○")</f>
        <v>0</v>
      </c>
      <c r="AA80" s="230">
        <f>SUMIFS(作業日報!$B$958:$B$978,作業日報!$A$958:$A$978,$A80,作業日報!$D$958:$D$978,"○")+SUMIFS(作業日報!$F$958:$F$978,作業日報!$E$958:$E$978,$A80,作業日報!$H$958:$H$978,"○")</f>
        <v>0</v>
      </c>
    </row>
    <row r="81" spans="1:27" x14ac:dyDescent="0.15">
      <c r="A81" s="168"/>
      <c r="B81" s="169"/>
      <c r="C81" s="170"/>
      <c r="D81" s="171">
        <f>SUMIFS(作業日報!B:B,作業日報!A:A,A81,作業日報!D:D,"○")+SUMIFS(作業日報!F:F,作業日報!E:E,A81,作業日報!H:H,"○")</f>
        <v>0</v>
      </c>
      <c r="E81" s="240">
        <f>SUMIFS(作業日報!$B$12:$B$32,作業日報!$A$12:$A$32,$A81,作業日報!$D$12:$D$32,"○")+SUMIFS(作業日報!$F$12:$F$32,作業日報!$E$12:$E$32,$A81,作業日報!$H$12:$H$32,"○")</f>
        <v>0</v>
      </c>
      <c r="F81" s="167">
        <f>SUMIFS(作業日報!$B$55:$B$75,作業日報!$A$55:$A$75,$A81,作業日報!$D$55:$D$75,"○")+SUMIFS(作業日報!$F$55:$F$75,作業日報!$E$55:$E$75,$A81,作業日報!$H$55:$H$75,"○")</f>
        <v>0</v>
      </c>
      <c r="G81" s="167">
        <f>SUMIFS(作業日報!$B$98:$B$118,作業日報!$A$98:$A$118,$A81,作業日報!$D$98:$D$118,"○")+SUMIFS(作業日報!$F$98:$F$118,作業日報!$E$98:$E$118,$A81,作業日報!$H$98:$H$118,"○")</f>
        <v>0</v>
      </c>
      <c r="H81" s="167">
        <f>SUMIFS(作業日報!$B$141:$B$161,作業日報!$A$141:$A$161,$A81,作業日報!$D$141:$D$161,"○")+SUMIFS(作業日報!$F$141:$F$161,作業日報!$E$141:$E$161,$A81,作業日報!$H$141:$H$161,"○")</f>
        <v>0</v>
      </c>
      <c r="I81" s="167">
        <f>SUMIFS(作業日報!$B$184:$B$204,作業日報!$A$184:$A$204,$A81,作業日報!$D$184:$D$204,"○")+SUMIFS(作業日報!$F$184:$F$204,作業日報!$E$184:$E$204,$A81,作業日報!$H$184:$H$204,"○")</f>
        <v>0</v>
      </c>
      <c r="J81" s="167">
        <f>SUMIFS(作業日報!$B$227:$B$247,作業日報!$A$227:$A$247,$A81,作業日報!$D$227:$D$247,"○")+SUMIFS(作業日報!$F$227:$F$247,作業日報!$E$227:$E$247,$A81,作業日報!$H$227:$H$247,"○")</f>
        <v>0</v>
      </c>
      <c r="K81" s="167">
        <f>SUMIFS(作業日報!$B$270:$B$290,作業日報!$A$270:$A$290,$A81,作業日報!$D$270:$D$290,"○")+SUMIFS(作業日報!$F$270:$F$290,作業日報!$E$270:$E$290,$A81,作業日報!$H$270:$H$290,"○")</f>
        <v>0</v>
      </c>
      <c r="L81" s="167">
        <f>SUMIFS(作業日報!$B$313:$B$333,作業日報!$A$313:$A$333,$A81,作業日報!$D$313:$D$333,"○")+SUMIFS(作業日報!$F$313:$F$333,作業日報!$E$313:$E$333,$A81,作業日報!$H$313:$H$333,"○")</f>
        <v>0</v>
      </c>
      <c r="M81" s="167">
        <f>SUMIFS(作業日報!$B$356:$B$376,作業日報!$A$356:$A$376,$A81,作業日報!$D$356:$D$376,"○")+SUMIFS(作業日報!$F$356:$F$376,作業日報!$E$356:$E$376,$A81,作業日報!$H$356:$H$376,"○")</f>
        <v>0</v>
      </c>
      <c r="N81" s="167">
        <f>SUMIFS(作業日報!$B$399:$B$419,作業日報!$A$399:$A$419,$A81,作業日報!$D$399:$D$419,"○")+SUMIFS(作業日報!$F$399:$F$419,作業日報!$E$399:$E$419,$A81,作業日報!$H$399:$H$419,"○")</f>
        <v>0</v>
      </c>
      <c r="O81" s="167">
        <f>SUMIFS(作業日報!$B$442:$B$462,作業日報!$A$442:$A$462,$A81,作業日報!$D$442:$D$462,"○")+SUMIFS(作業日報!$F$442:$F$462,作業日報!$E$442:$E$462,$A81,作業日報!$H$442:$H$462,"○")</f>
        <v>0</v>
      </c>
      <c r="P81" s="167">
        <f>SUMIFS(作業日報!$B$485:$B$505,作業日報!$A$485:$A$505,$A81,作業日報!$D$485:$D$505,"○")+SUMIFS(作業日報!$F$485:$F$505,作業日報!$E$485:$E$505,$A81,作業日報!$H$485:$H$505,"○")</f>
        <v>0</v>
      </c>
      <c r="Q81" s="167">
        <f>SUMIFS(作業日報!$B$528:$B$548,作業日報!$A$528:$A$548,$A81,作業日報!$D$528:$D$548,"○")+SUMIFS(作業日報!$F$528:$F$548,作業日報!$E$528:$E$548,$A81,作業日報!$H$528:$H$548,"○")</f>
        <v>0</v>
      </c>
      <c r="R81" s="167">
        <f>SUMIFS(作業日報!$B$571:$B$591,作業日報!$A$571:$A$591,$A81,作業日報!$D$571:$D$591,"○")+SUMIFS(作業日報!$F$571:$F$591,作業日報!$E$571:$E$591,$A81,作業日報!$H$571:$H$591,"○")</f>
        <v>0</v>
      </c>
      <c r="S81" s="230">
        <f>SUMIFS(作業日報!$B$614:$B$634,作業日報!$A$614:$A$634,$A81,作業日報!$D$614:$D$634,"○")+SUMIFS(作業日報!$F$614:$F$634,作業日報!$E$614:$E$634,$A81,作業日報!$H$614:$H$634,"○")</f>
        <v>0</v>
      </c>
      <c r="T81" s="237">
        <f>SUMIFS(作業日報!$B$657:$B$677,作業日報!$A$657:$A$677,$A81,作業日報!$D$657:$D$677,"○")+SUMIFS(作業日報!$F$657:$F$677,作業日報!$E$657:$E$677,$A81,作業日報!$H$657:$H$677,"○")</f>
        <v>0</v>
      </c>
      <c r="U81" s="238">
        <f>SUMIFS(作業日報!$B$700:$B$720,作業日報!$A$700:$A$720,$A81,作業日報!$D$700:$D$720,"○")+SUMIFS(作業日報!$F$700:$F$720,作業日報!$E$700:$E$720,$A81,作業日報!$H$700:$H$720,"○")</f>
        <v>0</v>
      </c>
      <c r="V81" s="238">
        <f>SUMIFS(作業日報!$B$743:$B$763,作業日報!$A$743:$A$763,$A81,作業日報!$D$743:$D$763,"○")+SUMIFS(作業日報!$F$743:$F$763,作業日報!$E$743:$E$763,$A81,作業日報!$H$743:$H$763,"○")</f>
        <v>0</v>
      </c>
      <c r="W81" s="238">
        <f>SUMIFS(作業日報!$B$786:$B$806,作業日報!$A$786:$A$806,$A81,作業日報!$D$786:$D$806,"○")+SUMIFS(作業日報!$F$786:$F$806,作業日報!$E$786:$E$806,$A81,作業日報!$H$786:$H$806,"○")</f>
        <v>0</v>
      </c>
      <c r="X81" s="238">
        <f>SUMIFS(作業日報!$B$829:$B$849,作業日報!$A$829:$A$849,$A81,作業日報!$D$829:$D$849,"○")+SUMIFS(作業日報!$F$829:$F$849,作業日報!$E$829:$E$849,$A81,作業日報!$H$829:$H$849,"○")</f>
        <v>0</v>
      </c>
      <c r="Y81" s="238">
        <f>SUMIFS(作業日報!$B$872:$B$892,作業日報!$A$872:$A$892,$A81,作業日報!$D$872:$D$892,"○")+SUMIFS(作業日報!$F$872:$F$892,作業日報!$E$872:$E$892,$A81,作業日報!$H$872:$H$892,"○")</f>
        <v>0</v>
      </c>
      <c r="Z81" s="238">
        <f>SUMIFS(作業日報!$B$915:$B$935,作業日報!$A$915:$A$935,$A81,作業日報!$D$915:$D$935,"○")+SUMIFS(作業日報!$F$915:$F$935,作業日報!$E$915:$E$935,$A81,作業日報!$H$915:$H$935,"○")</f>
        <v>0</v>
      </c>
      <c r="AA81" s="230">
        <f>SUMIFS(作業日報!$B$958:$B$978,作業日報!$A$958:$A$978,$A81,作業日報!$D$958:$D$978,"○")+SUMIFS(作業日報!$F$958:$F$978,作業日報!$E$958:$E$978,$A81,作業日報!$H$958:$H$978,"○")</f>
        <v>0</v>
      </c>
    </row>
    <row r="82" spans="1:27" x14ac:dyDescent="0.15">
      <c r="A82" s="168"/>
      <c r="B82" s="169"/>
      <c r="C82" s="170"/>
      <c r="D82" s="171">
        <f>SUMIFS(作業日報!B:B,作業日報!A:A,A82,作業日報!D:D,"○")+SUMIFS(作業日報!F:F,作業日報!E:E,A82,作業日報!H:H,"○")</f>
        <v>0</v>
      </c>
      <c r="E82" s="240">
        <f>SUMIFS(作業日報!$B$12:$B$32,作業日報!$A$12:$A$32,$A82,作業日報!$D$12:$D$32,"○")+SUMIFS(作業日報!$F$12:$F$32,作業日報!$E$12:$E$32,$A82,作業日報!$H$12:$H$32,"○")</f>
        <v>0</v>
      </c>
      <c r="F82" s="167">
        <f>SUMIFS(作業日報!$B$55:$B$75,作業日報!$A$55:$A$75,$A82,作業日報!$D$55:$D$75,"○")+SUMIFS(作業日報!$F$55:$F$75,作業日報!$E$55:$E$75,$A82,作業日報!$H$55:$H$75,"○")</f>
        <v>0</v>
      </c>
      <c r="G82" s="167">
        <f>SUMIFS(作業日報!$B$98:$B$118,作業日報!$A$98:$A$118,$A82,作業日報!$D$98:$D$118,"○")+SUMIFS(作業日報!$F$98:$F$118,作業日報!$E$98:$E$118,$A82,作業日報!$H$98:$H$118,"○")</f>
        <v>0</v>
      </c>
      <c r="H82" s="167">
        <f>SUMIFS(作業日報!$B$141:$B$161,作業日報!$A$141:$A$161,$A82,作業日報!$D$141:$D$161,"○")+SUMIFS(作業日報!$F$141:$F$161,作業日報!$E$141:$E$161,$A82,作業日報!$H$141:$H$161,"○")</f>
        <v>0</v>
      </c>
      <c r="I82" s="167">
        <f>SUMIFS(作業日報!$B$184:$B$204,作業日報!$A$184:$A$204,$A82,作業日報!$D$184:$D$204,"○")+SUMIFS(作業日報!$F$184:$F$204,作業日報!$E$184:$E$204,$A82,作業日報!$H$184:$H$204,"○")</f>
        <v>0</v>
      </c>
      <c r="J82" s="167">
        <f>SUMIFS(作業日報!$B$227:$B$247,作業日報!$A$227:$A$247,$A82,作業日報!$D$227:$D$247,"○")+SUMIFS(作業日報!$F$227:$F$247,作業日報!$E$227:$E$247,$A82,作業日報!$H$227:$H$247,"○")</f>
        <v>0</v>
      </c>
      <c r="K82" s="167">
        <f>SUMIFS(作業日報!$B$270:$B$290,作業日報!$A$270:$A$290,$A82,作業日報!$D$270:$D$290,"○")+SUMIFS(作業日報!$F$270:$F$290,作業日報!$E$270:$E$290,$A82,作業日報!$H$270:$H$290,"○")</f>
        <v>0</v>
      </c>
      <c r="L82" s="167">
        <f>SUMIFS(作業日報!$B$313:$B$333,作業日報!$A$313:$A$333,$A82,作業日報!$D$313:$D$333,"○")+SUMIFS(作業日報!$F$313:$F$333,作業日報!$E$313:$E$333,$A82,作業日報!$H$313:$H$333,"○")</f>
        <v>0</v>
      </c>
      <c r="M82" s="167">
        <f>SUMIFS(作業日報!$B$356:$B$376,作業日報!$A$356:$A$376,$A82,作業日報!$D$356:$D$376,"○")+SUMIFS(作業日報!$F$356:$F$376,作業日報!$E$356:$E$376,$A82,作業日報!$H$356:$H$376,"○")</f>
        <v>0</v>
      </c>
      <c r="N82" s="167">
        <f>SUMIFS(作業日報!$B$399:$B$419,作業日報!$A$399:$A$419,$A82,作業日報!$D$399:$D$419,"○")+SUMIFS(作業日報!$F$399:$F$419,作業日報!$E$399:$E$419,$A82,作業日報!$H$399:$H$419,"○")</f>
        <v>0</v>
      </c>
      <c r="O82" s="167">
        <f>SUMIFS(作業日報!$B$442:$B$462,作業日報!$A$442:$A$462,$A82,作業日報!$D$442:$D$462,"○")+SUMIFS(作業日報!$F$442:$F$462,作業日報!$E$442:$E$462,$A82,作業日報!$H$442:$H$462,"○")</f>
        <v>0</v>
      </c>
      <c r="P82" s="167">
        <f>SUMIFS(作業日報!$B$485:$B$505,作業日報!$A$485:$A$505,$A82,作業日報!$D$485:$D$505,"○")+SUMIFS(作業日報!$F$485:$F$505,作業日報!$E$485:$E$505,$A82,作業日報!$H$485:$H$505,"○")</f>
        <v>0</v>
      </c>
      <c r="Q82" s="167">
        <f>SUMIFS(作業日報!$B$528:$B$548,作業日報!$A$528:$A$548,$A82,作業日報!$D$528:$D$548,"○")+SUMIFS(作業日報!$F$528:$F$548,作業日報!$E$528:$E$548,$A82,作業日報!$H$528:$H$548,"○")</f>
        <v>0</v>
      </c>
      <c r="R82" s="167">
        <f>SUMIFS(作業日報!$B$571:$B$591,作業日報!$A$571:$A$591,$A82,作業日報!$D$571:$D$591,"○")+SUMIFS(作業日報!$F$571:$F$591,作業日報!$E$571:$E$591,$A82,作業日報!$H$571:$H$591,"○")</f>
        <v>0</v>
      </c>
      <c r="S82" s="230">
        <f>SUMIFS(作業日報!$B$614:$B$634,作業日報!$A$614:$A$634,$A82,作業日報!$D$614:$D$634,"○")+SUMIFS(作業日報!$F$614:$F$634,作業日報!$E$614:$E$634,$A82,作業日報!$H$614:$H$634,"○")</f>
        <v>0</v>
      </c>
      <c r="T82" s="237">
        <f>SUMIFS(作業日報!$B$657:$B$677,作業日報!$A$657:$A$677,$A82,作業日報!$D$657:$D$677,"○")+SUMIFS(作業日報!$F$657:$F$677,作業日報!$E$657:$E$677,$A82,作業日報!$H$657:$H$677,"○")</f>
        <v>0</v>
      </c>
      <c r="U82" s="238">
        <f>SUMIFS(作業日報!$B$700:$B$720,作業日報!$A$700:$A$720,$A82,作業日報!$D$700:$D$720,"○")+SUMIFS(作業日報!$F$700:$F$720,作業日報!$E$700:$E$720,$A82,作業日報!$H$700:$H$720,"○")</f>
        <v>0</v>
      </c>
      <c r="V82" s="238">
        <f>SUMIFS(作業日報!$B$743:$B$763,作業日報!$A$743:$A$763,$A82,作業日報!$D$743:$D$763,"○")+SUMIFS(作業日報!$F$743:$F$763,作業日報!$E$743:$E$763,$A82,作業日報!$H$743:$H$763,"○")</f>
        <v>0</v>
      </c>
      <c r="W82" s="238">
        <f>SUMIFS(作業日報!$B$786:$B$806,作業日報!$A$786:$A$806,$A82,作業日報!$D$786:$D$806,"○")+SUMIFS(作業日報!$F$786:$F$806,作業日報!$E$786:$E$806,$A82,作業日報!$H$786:$H$806,"○")</f>
        <v>0</v>
      </c>
      <c r="X82" s="238">
        <f>SUMIFS(作業日報!$B$829:$B$849,作業日報!$A$829:$A$849,$A82,作業日報!$D$829:$D$849,"○")+SUMIFS(作業日報!$F$829:$F$849,作業日報!$E$829:$E$849,$A82,作業日報!$H$829:$H$849,"○")</f>
        <v>0</v>
      </c>
      <c r="Y82" s="238">
        <f>SUMIFS(作業日報!$B$872:$B$892,作業日報!$A$872:$A$892,$A82,作業日報!$D$872:$D$892,"○")+SUMIFS(作業日報!$F$872:$F$892,作業日報!$E$872:$E$892,$A82,作業日報!$H$872:$H$892,"○")</f>
        <v>0</v>
      </c>
      <c r="Z82" s="238">
        <f>SUMIFS(作業日報!$B$915:$B$935,作業日報!$A$915:$A$935,$A82,作業日報!$D$915:$D$935,"○")+SUMIFS(作業日報!$F$915:$F$935,作業日報!$E$915:$E$935,$A82,作業日報!$H$915:$H$935,"○")</f>
        <v>0</v>
      </c>
      <c r="AA82" s="230">
        <f>SUMIFS(作業日報!$B$958:$B$978,作業日報!$A$958:$A$978,$A82,作業日報!$D$958:$D$978,"○")+SUMIFS(作業日報!$F$958:$F$978,作業日報!$E$958:$E$978,$A82,作業日報!$H$958:$H$978,"○")</f>
        <v>0</v>
      </c>
    </row>
    <row r="83" spans="1:27" x14ac:dyDescent="0.15">
      <c r="A83" s="168"/>
      <c r="B83" s="169"/>
      <c r="C83" s="170"/>
      <c r="D83" s="171">
        <f>SUMIFS(作業日報!B:B,作業日報!A:A,A83,作業日報!D:D,"○")+SUMIFS(作業日報!F:F,作業日報!E:E,A83,作業日報!H:H,"○")</f>
        <v>0</v>
      </c>
      <c r="E83" s="240">
        <f>SUMIFS(作業日報!$B$12:$B$32,作業日報!$A$12:$A$32,$A83,作業日報!$D$12:$D$32,"○")+SUMIFS(作業日報!$F$12:$F$32,作業日報!$E$12:$E$32,$A83,作業日報!$H$12:$H$32,"○")</f>
        <v>0</v>
      </c>
      <c r="F83" s="167">
        <f>SUMIFS(作業日報!$B$55:$B$75,作業日報!$A$55:$A$75,$A83,作業日報!$D$55:$D$75,"○")+SUMIFS(作業日報!$F$55:$F$75,作業日報!$E$55:$E$75,$A83,作業日報!$H$55:$H$75,"○")</f>
        <v>0</v>
      </c>
      <c r="G83" s="167">
        <f>SUMIFS(作業日報!$B$98:$B$118,作業日報!$A$98:$A$118,$A83,作業日報!$D$98:$D$118,"○")+SUMIFS(作業日報!$F$98:$F$118,作業日報!$E$98:$E$118,$A83,作業日報!$H$98:$H$118,"○")</f>
        <v>0</v>
      </c>
      <c r="H83" s="167">
        <f>SUMIFS(作業日報!$B$141:$B$161,作業日報!$A$141:$A$161,$A83,作業日報!$D$141:$D$161,"○")+SUMIFS(作業日報!$F$141:$F$161,作業日報!$E$141:$E$161,$A83,作業日報!$H$141:$H$161,"○")</f>
        <v>0</v>
      </c>
      <c r="I83" s="167">
        <f>SUMIFS(作業日報!$B$184:$B$204,作業日報!$A$184:$A$204,$A83,作業日報!$D$184:$D$204,"○")+SUMIFS(作業日報!$F$184:$F$204,作業日報!$E$184:$E$204,$A83,作業日報!$H$184:$H$204,"○")</f>
        <v>0</v>
      </c>
      <c r="J83" s="167">
        <f>SUMIFS(作業日報!$B$227:$B$247,作業日報!$A$227:$A$247,$A83,作業日報!$D$227:$D$247,"○")+SUMIFS(作業日報!$F$227:$F$247,作業日報!$E$227:$E$247,$A83,作業日報!$H$227:$H$247,"○")</f>
        <v>0</v>
      </c>
      <c r="K83" s="167">
        <f>SUMIFS(作業日報!$B$270:$B$290,作業日報!$A$270:$A$290,$A83,作業日報!$D$270:$D$290,"○")+SUMIFS(作業日報!$F$270:$F$290,作業日報!$E$270:$E$290,$A83,作業日報!$H$270:$H$290,"○")</f>
        <v>0</v>
      </c>
      <c r="L83" s="167">
        <f>SUMIFS(作業日報!$B$313:$B$333,作業日報!$A$313:$A$333,$A83,作業日報!$D$313:$D$333,"○")+SUMIFS(作業日報!$F$313:$F$333,作業日報!$E$313:$E$333,$A83,作業日報!$H$313:$H$333,"○")</f>
        <v>0</v>
      </c>
      <c r="M83" s="167">
        <f>SUMIFS(作業日報!$B$356:$B$376,作業日報!$A$356:$A$376,$A83,作業日報!$D$356:$D$376,"○")+SUMIFS(作業日報!$F$356:$F$376,作業日報!$E$356:$E$376,$A83,作業日報!$H$356:$H$376,"○")</f>
        <v>0</v>
      </c>
      <c r="N83" s="167">
        <f>SUMIFS(作業日報!$B$399:$B$419,作業日報!$A$399:$A$419,$A83,作業日報!$D$399:$D$419,"○")+SUMIFS(作業日報!$F$399:$F$419,作業日報!$E$399:$E$419,$A83,作業日報!$H$399:$H$419,"○")</f>
        <v>0</v>
      </c>
      <c r="O83" s="167">
        <f>SUMIFS(作業日報!$B$442:$B$462,作業日報!$A$442:$A$462,$A83,作業日報!$D$442:$D$462,"○")+SUMIFS(作業日報!$F$442:$F$462,作業日報!$E$442:$E$462,$A83,作業日報!$H$442:$H$462,"○")</f>
        <v>0</v>
      </c>
      <c r="P83" s="167">
        <f>SUMIFS(作業日報!$B$485:$B$505,作業日報!$A$485:$A$505,$A83,作業日報!$D$485:$D$505,"○")+SUMIFS(作業日報!$F$485:$F$505,作業日報!$E$485:$E$505,$A83,作業日報!$H$485:$H$505,"○")</f>
        <v>0</v>
      </c>
      <c r="Q83" s="167">
        <f>SUMIFS(作業日報!$B$528:$B$548,作業日報!$A$528:$A$548,$A83,作業日報!$D$528:$D$548,"○")+SUMIFS(作業日報!$F$528:$F$548,作業日報!$E$528:$E$548,$A83,作業日報!$H$528:$H$548,"○")</f>
        <v>0</v>
      </c>
      <c r="R83" s="167">
        <f>SUMIFS(作業日報!$B$571:$B$591,作業日報!$A$571:$A$591,$A83,作業日報!$D$571:$D$591,"○")+SUMIFS(作業日報!$F$571:$F$591,作業日報!$E$571:$E$591,$A83,作業日報!$H$571:$H$591,"○")</f>
        <v>0</v>
      </c>
      <c r="S83" s="230">
        <f>SUMIFS(作業日報!$B$614:$B$634,作業日報!$A$614:$A$634,$A83,作業日報!$D$614:$D$634,"○")+SUMIFS(作業日報!$F$614:$F$634,作業日報!$E$614:$E$634,$A83,作業日報!$H$614:$H$634,"○")</f>
        <v>0</v>
      </c>
      <c r="T83" s="237">
        <f>SUMIFS(作業日報!$B$657:$B$677,作業日報!$A$657:$A$677,$A83,作業日報!$D$657:$D$677,"○")+SUMIFS(作業日報!$F$657:$F$677,作業日報!$E$657:$E$677,$A83,作業日報!$H$657:$H$677,"○")</f>
        <v>0</v>
      </c>
      <c r="U83" s="238">
        <f>SUMIFS(作業日報!$B$700:$B$720,作業日報!$A$700:$A$720,$A83,作業日報!$D$700:$D$720,"○")+SUMIFS(作業日報!$F$700:$F$720,作業日報!$E$700:$E$720,$A83,作業日報!$H$700:$H$720,"○")</f>
        <v>0</v>
      </c>
      <c r="V83" s="238">
        <f>SUMIFS(作業日報!$B$743:$B$763,作業日報!$A$743:$A$763,$A83,作業日報!$D$743:$D$763,"○")+SUMIFS(作業日報!$F$743:$F$763,作業日報!$E$743:$E$763,$A83,作業日報!$H$743:$H$763,"○")</f>
        <v>0</v>
      </c>
      <c r="W83" s="238">
        <f>SUMIFS(作業日報!$B$786:$B$806,作業日報!$A$786:$A$806,$A83,作業日報!$D$786:$D$806,"○")+SUMIFS(作業日報!$F$786:$F$806,作業日報!$E$786:$E$806,$A83,作業日報!$H$786:$H$806,"○")</f>
        <v>0</v>
      </c>
      <c r="X83" s="238">
        <f>SUMIFS(作業日報!$B$829:$B$849,作業日報!$A$829:$A$849,$A83,作業日報!$D$829:$D$849,"○")+SUMIFS(作業日報!$F$829:$F$849,作業日報!$E$829:$E$849,$A83,作業日報!$H$829:$H$849,"○")</f>
        <v>0</v>
      </c>
      <c r="Y83" s="238">
        <f>SUMIFS(作業日報!$B$872:$B$892,作業日報!$A$872:$A$892,$A83,作業日報!$D$872:$D$892,"○")+SUMIFS(作業日報!$F$872:$F$892,作業日報!$E$872:$E$892,$A83,作業日報!$H$872:$H$892,"○")</f>
        <v>0</v>
      </c>
      <c r="Z83" s="238">
        <f>SUMIFS(作業日報!$B$915:$B$935,作業日報!$A$915:$A$935,$A83,作業日報!$D$915:$D$935,"○")+SUMIFS(作業日報!$F$915:$F$935,作業日報!$E$915:$E$935,$A83,作業日報!$H$915:$H$935,"○")</f>
        <v>0</v>
      </c>
      <c r="AA83" s="230">
        <f>SUMIFS(作業日報!$B$958:$B$978,作業日報!$A$958:$A$978,$A83,作業日報!$D$958:$D$978,"○")+SUMIFS(作業日報!$F$958:$F$978,作業日報!$E$958:$E$978,$A83,作業日報!$H$958:$H$978,"○")</f>
        <v>0</v>
      </c>
    </row>
    <row r="84" spans="1:27" x14ac:dyDescent="0.15">
      <c r="A84" s="168"/>
      <c r="B84" s="169"/>
      <c r="C84" s="170"/>
      <c r="D84" s="171">
        <f>SUMIFS(作業日報!B:B,作業日報!A:A,A84,作業日報!D:D,"○")+SUMIFS(作業日報!F:F,作業日報!E:E,A84,作業日報!H:H,"○")</f>
        <v>0</v>
      </c>
      <c r="E84" s="240">
        <f>SUMIFS(作業日報!$B$12:$B$32,作業日報!$A$12:$A$32,$A84,作業日報!$D$12:$D$32,"○")+SUMIFS(作業日報!$F$12:$F$32,作業日報!$E$12:$E$32,$A84,作業日報!$H$12:$H$32,"○")</f>
        <v>0</v>
      </c>
      <c r="F84" s="167">
        <f>SUMIFS(作業日報!$B$55:$B$75,作業日報!$A$55:$A$75,$A84,作業日報!$D$55:$D$75,"○")+SUMIFS(作業日報!$F$55:$F$75,作業日報!$E$55:$E$75,$A84,作業日報!$H$55:$H$75,"○")</f>
        <v>0</v>
      </c>
      <c r="G84" s="167">
        <f>SUMIFS(作業日報!$B$98:$B$118,作業日報!$A$98:$A$118,$A84,作業日報!$D$98:$D$118,"○")+SUMIFS(作業日報!$F$98:$F$118,作業日報!$E$98:$E$118,$A84,作業日報!$H$98:$H$118,"○")</f>
        <v>0</v>
      </c>
      <c r="H84" s="167">
        <f>SUMIFS(作業日報!$B$141:$B$161,作業日報!$A$141:$A$161,$A84,作業日報!$D$141:$D$161,"○")+SUMIFS(作業日報!$F$141:$F$161,作業日報!$E$141:$E$161,$A84,作業日報!$H$141:$H$161,"○")</f>
        <v>0</v>
      </c>
      <c r="I84" s="167">
        <f>SUMIFS(作業日報!$B$184:$B$204,作業日報!$A$184:$A$204,$A84,作業日報!$D$184:$D$204,"○")+SUMIFS(作業日報!$F$184:$F$204,作業日報!$E$184:$E$204,$A84,作業日報!$H$184:$H$204,"○")</f>
        <v>0</v>
      </c>
      <c r="J84" s="167">
        <f>SUMIFS(作業日報!$B$227:$B$247,作業日報!$A$227:$A$247,$A84,作業日報!$D$227:$D$247,"○")+SUMIFS(作業日報!$F$227:$F$247,作業日報!$E$227:$E$247,$A84,作業日報!$H$227:$H$247,"○")</f>
        <v>0</v>
      </c>
      <c r="K84" s="167">
        <f>SUMIFS(作業日報!$B$270:$B$290,作業日報!$A$270:$A$290,$A84,作業日報!$D$270:$D$290,"○")+SUMIFS(作業日報!$F$270:$F$290,作業日報!$E$270:$E$290,$A84,作業日報!$H$270:$H$290,"○")</f>
        <v>0</v>
      </c>
      <c r="L84" s="167">
        <f>SUMIFS(作業日報!$B$313:$B$333,作業日報!$A$313:$A$333,$A84,作業日報!$D$313:$D$333,"○")+SUMIFS(作業日報!$F$313:$F$333,作業日報!$E$313:$E$333,$A84,作業日報!$H$313:$H$333,"○")</f>
        <v>0</v>
      </c>
      <c r="M84" s="167">
        <f>SUMIFS(作業日報!$B$356:$B$376,作業日報!$A$356:$A$376,$A84,作業日報!$D$356:$D$376,"○")+SUMIFS(作業日報!$F$356:$F$376,作業日報!$E$356:$E$376,$A84,作業日報!$H$356:$H$376,"○")</f>
        <v>0</v>
      </c>
      <c r="N84" s="167">
        <f>SUMIFS(作業日報!$B$399:$B$419,作業日報!$A$399:$A$419,$A84,作業日報!$D$399:$D$419,"○")+SUMIFS(作業日報!$F$399:$F$419,作業日報!$E$399:$E$419,$A84,作業日報!$H$399:$H$419,"○")</f>
        <v>0</v>
      </c>
      <c r="O84" s="167">
        <f>SUMIFS(作業日報!$B$442:$B$462,作業日報!$A$442:$A$462,$A84,作業日報!$D$442:$D$462,"○")+SUMIFS(作業日報!$F$442:$F$462,作業日報!$E$442:$E$462,$A84,作業日報!$H$442:$H$462,"○")</f>
        <v>0</v>
      </c>
      <c r="P84" s="167">
        <f>SUMIFS(作業日報!$B$485:$B$505,作業日報!$A$485:$A$505,$A84,作業日報!$D$485:$D$505,"○")+SUMIFS(作業日報!$F$485:$F$505,作業日報!$E$485:$E$505,$A84,作業日報!$H$485:$H$505,"○")</f>
        <v>0</v>
      </c>
      <c r="Q84" s="167">
        <f>SUMIFS(作業日報!$B$528:$B$548,作業日報!$A$528:$A$548,$A84,作業日報!$D$528:$D$548,"○")+SUMIFS(作業日報!$F$528:$F$548,作業日報!$E$528:$E$548,$A84,作業日報!$H$528:$H$548,"○")</f>
        <v>0</v>
      </c>
      <c r="R84" s="167">
        <f>SUMIFS(作業日報!$B$571:$B$591,作業日報!$A$571:$A$591,$A84,作業日報!$D$571:$D$591,"○")+SUMIFS(作業日報!$F$571:$F$591,作業日報!$E$571:$E$591,$A84,作業日報!$H$571:$H$591,"○")</f>
        <v>0</v>
      </c>
      <c r="S84" s="230">
        <f>SUMIFS(作業日報!$B$614:$B$634,作業日報!$A$614:$A$634,$A84,作業日報!$D$614:$D$634,"○")+SUMIFS(作業日報!$F$614:$F$634,作業日報!$E$614:$E$634,$A84,作業日報!$H$614:$H$634,"○")</f>
        <v>0</v>
      </c>
      <c r="T84" s="237">
        <f>SUMIFS(作業日報!$B$657:$B$677,作業日報!$A$657:$A$677,$A84,作業日報!$D$657:$D$677,"○")+SUMIFS(作業日報!$F$657:$F$677,作業日報!$E$657:$E$677,$A84,作業日報!$H$657:$H$677,"○")</f>
        <v>0</v>
      </c>
      <c r="U84" s="238">
        <f>SUMIFS(作業日報!$B$700:$B$720,作業日報!$A$700:$A$720,$A84,作業日報!$D$700:$D$720,"○")+SUMIFS(作業日報!$F$700:$F$720,作業日報!$E$700:$E$720,$A84,作業日報!$H$700:$H$720,"○")</f>
        <v>0</v>
      </c>
      <c r="V84" s="238">
        <f>SUMIFS(作業日報!$B$743:$B$763,作業日報!$A$743:$A$763,$A84,作業日報!$D$743:$D$763,"○")+SUMIFS(作業日報!$F$743:$F$763,作業日報!$E$743:$E$763,$A84,作業日報!$H$743:$H$763,"○")</f>
        <v>0</v>
      </c>
      <c r="W84" s="238">
        <f>SUMIFS(作業日報!$B$786:$B$806,作業日報!$A$786:$A$806,$A84,作業日報!$D$786:$D$806,"○")+SUMIFS(作業日報!$F$786:$F$806,作業日報!$E$786:$E$806,$A84,作業日報!$H$786:$H$806,"○")</f>
        <v>0</v>
      </c>
      <c r="X84" s="238">
        <f>SUMIFS(作業日報!$B$829:$B$849,作業日報!$A$829:$A$849,$A84,作業日報!$D$829:$D$849,"○")+SUMIFS(作業日報!$F$829:$F$849,作業日報!$E$829:$E$849,$A84,作業日報!$H$829:$H$849,"○")</f>
        <v>0</v>
      </c>
      <c r="Y84" s="238">
        <f>SUMIFS(作業日報!$B$872:$B$892,作業日報!$A$872:$A$892,$A84,作業日報!$D$872:$D$892,"○")+SUMIFS(作業日報!$F$872:$F$892,作業日報!$E$872:$E$892,$A84,作業日報!$H$872:$H$892,"○")</f>
        <v>0</v>
      </c>
      <c r="Z84" s="238">
        <f>SUMIFS(作業日報!$B$915:$B$935,作業日報!$A$915:$A$935,$A84,作業日報!$D$915:$D$935,"○")+SUMIFS(作業日報!$F$915:$F$935,作業日報!$E$915:$E$935,$A84,作業日報!$H$915:$H$935,"○")</f>
        <v>0</v>
      </c>
      <c r="AA84" s="230">
        <f>SUMIFS(作業日報!$B$958:$B$978,作業日報!$A$958:$A$978,$A84,作業日報!$D$958:$D$978,"○")+SUMIFS(作業日報!$F$958:$F$978,作業日報!$E$958:$E$978,$A84,作業日報!$H$958:$H$978,"○")</f>
        <v>0</v>
      </c>
    </row>
    <row r="85" spans="1:27" x14ac:dyDescent="0.15">
      <c r="A85" s="168"/>
      <c r="B85" s="169"/>
      <c r="C85" s="170"/>
      <c r="D85" s="171">
        <f>SUMIFS(作業日報!B:B,作業日報!A:A,A85,作業日報!D:D,"○")+SUMIFS(作業日報!F:F,作業日報!E:E,A85,作業日報!H:H,"○")</f>
        <v>0</v>
      </c>
      <c r="E85" s="240">
        <f>SUMIFS(作業日報!$B$12:$B$32,作業日報!$A$12:$A$32,$A85,作業日報!$D$12:$D$32,"○")+SUMIFS(作業日報!$F$12:$F$32,作業日報!$E$12:$E$32,$A85,作業日報!$H$12:$H$32,"○")</f>
        <v>0</v>
      </c>
      <c r="F85" s="167">
        <f>SUMIFS(作業日報!$B$55:$B$75,作業日報!$A$55:$A$75,$A85,作業日報!$D$55:$D$75,"○")+SUMIFS(作業日報!$F$55:$F$75,作業日報!$E$55:$E$75,$A85,作業日報!$H$55:$H$75,"○")</f>
        <v>0</v>
      </c>
      <c r="G85" s="167">
        <f>SUMIFS(作業日報!$B$98:$B$118,作業日報!$A$98:$A$118,$A85,作業日報!$D$98:$D$118,"○")+SUMIFS(作業日報!$F$98:$F$118,作業日報!$E$98:$E$118,$A85,作業日報!$H$98:$H$118,"○")</f>
        <v>0</v>
      </c>
      <c r="H85" s="167">
        <f>SUMIFS(作業日報!$B$141:$B$161,作業日報!$A$141:$A$161,$A85,作業日報!$D$141:$D$161,"○")+SUMIFS(作業日報!$F$141:$F$161,作業日報!$E$141:$E$161,$A85,作業日報!$H$141:$H$161,"○")</f>
        <v>0</v>
      </c>
      <c r="I85" s="167">
        <f>SUMIFS(作業日報!$B$184:$B$204,作業日報!$A$184:$A$204,$A85,作業日報!$D$184:$D$204,"○")+SUMIFS(作業日報!$F$184:$F$204,作業日報!$E$184:$E$204,$A85,作業日報!$H$184:$H$204,"○")</f>
        <v>0</v>
      </c>
      <c r="J85" s="167">
        <f>SUMIFS(作業日報!$B$227:$B$247,作業日報!$A$227:$A$247,$A85,作業日報!$D$227:$D$247,"○")+SUMIFS(作業日報!$F$227:$F$247,作業日報!$E$227:$E$247,$A85,作業日報!$H$227:$H$247,"○")</f>
        <v>0</v>
      </c>
      <c r="K85" s="167">
        <f>SUMIFS(作業日報!$B$270:$B$290,作業日報!$A$270:$A$290,$A85,作業日報!$D$270:$D$290,"○")+SUMIFS(作業日報!$F$270:$F$290,作業日報!$E$270:$E$290,$A85,作業日報!$H$270:$H$290,"○")</f>
        <v>0</v>
      </c>
      <c r="L85" s="167">
        <f>SUMIFS(作業日報!$B$313:$B$333,作業日報!$A$313:$A$333,$A85,作業日報!$D$313:$D$333,"○")+SUMIFS(作業日報!$F$313:$F$333,作業日報!$E$313:$E$333,$A85,作業日報!$H$313:$H$333,"○")</f>
        <v>0</v>
      </c>
      <c r="M85" s="167">
        <f>SUMIFS(作業日報!$B$356:$B$376,作業日報!$A$356:$A$376,$A85,作業日報!$D$356:$D$376,"○")+SUMIFS(作業日報!$F$356:$F$376,作業日報!$E$356:$E$376,$A85,作業日報!$H$356:$H$376,"○")</f>
        <v>0</v>
      </c>
      <c r="N85" s="167">
        <f>SUMIFS(作業日報!$B$399:$B$419,作業日報!$A$399:$A$419,$A85,作業日報!$D$399:$D$419,"○")+SUMIFS(作業日報!$F$399:$F$419,作業日報!$E$399:$E$419,$A85,作業日報!$H$399:$H$419,"○")</f>
        <v>0</v>
      </c>
      <c r="O85" s="167">
        <f>SUMIFS(作業日報!$B$442:$B$462,作業日報!$A$442:$A$462,$A85,作業日報!$D$442:$D$462,"○")+SUMIFS(作業日報!$F$442:$F$462,作業日報!$E$442:$E$462,$A85,作業日報!$H$442:$H$462,"○")</f>
        <v>0</v>
      </c>
      <c r="P85" s="167">
        <f>SUMIFS(作業日報!$B$485:$B$505,作業日報!$A$485:$A$505,$A85,作業日報!$D$485:$D$505,"○")+SUMIFS(作業日報!$F$485:$F$505,作業日報!$E$485:$E$505,$A85,作業日報!$H$485:$H$505,"○")</f>
        <v>0</v>
      </c>
      <c r="Q85" s="167">
        <f>SUMIFS(作業日報!$B$528:$B$548,作業日報!$A$528:$A$548,$A85,作業日報!$D$528:$D$548,"○")+SUMIFS(作業日報!$F$528:$F$548,作業日報!$E$528:$E$548,$A85,作業日報!$H$528:$H$548,"○")</f>
        <v>0</v>
      </c>
      <c r="R85" s="167">
        <f>SUMIFS(作業日報!$B$571:$B$591,作業日報!$A$571:$A$591,$A85,作業日報!$D$571:$D$591,"○")+SUMIFS(作業日報!$F$571:$F$591,作業日報!$E$571:$E$591,$A85,作業日報!$H$571:$H$591,"○")</f>
        <v>0</v>
      </c>
      <c r="S85" s="230">
        <f>SUMIFS(作業日報!$B$614:$B$634,作業日報!$A$614:$A$634,$A85,作業日報!$D$614:$D$634,"○")+SUMIFS(作業日報!$F$614:$F$634,作業日報!$E$614:$E$634,$A85,作業日報!$H$614:$H$634,"○")</f>
        <v>0</v>
      </c>
      <c r="T85" s="237">
        <f>SUMIFS(作業日報!$B$657:$B$677,作業日報!$A$657:$A$677,$A85,作業日報!$D$657:$D$677,"○")+SUMIFS(作業日報!$F$657:$F$677,作業日報!$E$657:$E$677,$A85,作業日報!$H$657:$H$677,"○")</f>
        <v>0</v>
      </c>
      <c r="U85" s="238">
        <f>SUMIFS(作業日報!$B$700:$B$720,作業日報!$A$700:$A$720,$A85,作業日報!$D$700:$D$720,"○")+SUMIFS(作業日報!$F$700:$F$720,作業日報!$E$700:$E$720,$A85,作業日報!$H$700:$H$720,"○")</f>
        <v>0</v>
      </c>
      <c r="V85" s="238">
        <f>SUMIFS(作業日報!$B$743:$B$763,作業日報!$A$743:$A$763,$A85,作業日報!$D$743:$D$763,"○")+SUMIFS(作業日報!$F$743:$F$763,作業日報!$E$743:$E$763,$A85,作業日報!$H$743:$H$763,"○")</f>
        <v>0</v>
      </c>
      <c r="W85" s="238">
        <f>SUMIFS(作業日報!$B$786:$B$806,作業日報!$A$786:$A$806,$A85,作業日報!$D$786:$D$806,"○")+SUMIFS(作業日報!$F$786:$F$806,作業日報!$E$786:$E$806,$A85,作業日報!$H$786:$H$806,"○")</f>
        <v>0</v>
      </c>
      <c r="X85" s="238">
        <f>SUMIFS(作業日報!$B$829:$B$849,作業日報!$A$829:$A$849,$A85,作業日報!$D$829:$D$849,"○")+SUMIFS(作業日報!$F$829:$F$849,作業日報!$E$829:$E$849,$A85,作業日報!$H$829:$H$849,"○")</f>
        <v>0</v>
      </c>
      <c r="Y85" s="238">
        <f>SUMIFS(作業日報!$B$872:$B$892,作業日報!$A$872:$A$892,$A85,作業日報!$D$872:$D$892,"○")+SUMIFS(作業日報!$F$872:$F$892,作業日報!$E$872:$E$892,$A85,作業日報!$H$872:$H$892,"○")</f>
        <v>0</v>
      </c>
      <c r="Z85" s="238">
        <f>SUMIFS(作業日報!$B$915:$B$935,作業日報!$A$915:$A$935,$A85,作業日報!$D$915:$D$935,"○")+SUMIFS(作業日報!$F$915:$F$935,作業日報!$E$915:$E$935,$A85,作業日報!$H$915:$H$935,"○")</f>
        <v>0</v>
      </c>
      <c r="AA85" s="230">
        <f>SUMIFS(作業日報!$B$958:$B$978,作業日報!$A$958:$A$978,$A85,作業日報!$D$958:$D$978,"○")+SUMIFS(作業日報!$F$958:$F$978,作業日報!$E$958:$E$978,$A85,作業日報!$H$958:$H$978,"○")</f>
        <v>0</v>
      </c>
    </row>
    <row r="86" spans="1:27" x14ac:dyDescent="0.15">
      <c r="A86" s="168"/>
      <c r="B86" s="169"/>
      <c r="C86" s="170"/>
      <c r="D86" s="171">
        <f>SUMIFS(作業日報!B:B,作業日報!A:A,A86,作業日報!D:D,"○")+SUMIFS(作業日報!F:F,作業日報!E:E,A86,作業日報!H:H,"○")</f>
        <v>0</v>
      </c>
      <c r="E86" s="240">
        <f>SUMIFS(作業日報!$B$12:$B$32,作業日報!$A$12:$A$32,$A86,作業日報!$D$12:$D$32,"○")+SUMIFS(作業日報!$F$12:$F$32,作業日報!$E$12:$E$32,$A86,作業日報!$H$12:$H$32,"○")</f>
        <v>0</v>
      </c>
      <c r="F86" s="167">
        <f>SUMIFS(作業日報!$B$55:$B$75,作業日報!$A$55:$A$75,$A86,作業日報!$D$55:$D$75,"○")+SUMIFS(作業日報!$F$55:$F$75,作業日報!$E$55:$E$75,$A86,作業日報!$H$55:$H$75,"○")</f>
        <v>0</v>
      </c>
      <c r="G86" s="167">
        <f>SUMIFS(作業日報!$B$98:$B$118,作業日報!$A$98:$A$118,$A86,作業日報!$D$98:$D$118,"○")+SUMIFS(作業日報!$F$98:$F$118,作業日報!$E$98:$E$118,$A86,作業日報!$H$98:$H$118,"○")</f>
        <v>0</v>
      </c>
      <c r="H86" s="167">
        <f>SUMIFS(作業日報!$B$141:$B$161,作業日報!$A$141:$A$161,$A86,作業日報!$D$141:$D$161,"○")+SUMIFS(作業日報!$F$141:$F$161,作業日報!$E$141:$E$161,$A86,作業日報!$H$141:$H$161,"○")</f>
        <v>0</v>
      </c>
      <c r="I86" s="167">
        <f>SUMIFS(作業日報!$B$184:$B$204,作業日報!$A$184:$A$204,$A86,作業日報!$D$184:$D$204,"○")+SUMIFS(作業日報!$F$184:$F$204,作業日報!$E$184:$E$204,$A86,作業日報!$H$184:$H$204,"○")</f>
        <v>0</v>
      </c>
      <c r="J86" s="167">
        <f>SUMIFS(作業日報!$B$227:$B$247,作業日報!$A$227:$A$247,$A86,作業日報!$D$227:$D$247,"○")+SUMIFS(作業日報!$F$227:$F$247,作業日報!$E$227:$E$247,$A86,作業日報!$H$227:$H$247,"○")</f>
        <v>0</v>
      </c>
      <c r="K86" s="167">
        <f>SUMIFS(作業日報!$B$270:$B$290,作業日報!$A$270:$A$290,$A86,作業日報!$D$270:$D$290,"○")+SUMIFS(作業日報!$F$270:$F$290,作業日報!$E$270:$E$290,$A86,作業日報!$H$270:$H$290,"○")</f>
        <v>0</v>
      </c>
      <c r="L86" s="167">
        <f>SUMIFS(作業日報!$B$313:$B$333,作業日報!$A$313:$A$333,$A86,作業日報!$D$313:$D$333,"○")+SUMIFS(作業日報!$F$313:$F$333,作業日報!$E$313:$E$333,$A86,作業日報!$H$313:$H$333,"○")</f>
        <v>0</v>
      </c>
      <c r="M86" s="167">
        <f>SUMIFS(作業日報!$B$356:$B$376,作業日報!$A$356:$A$376,$A86,作業日報!$D$356:$D$376,"○")+SUMIFS(作業日報!$F$356:$F$376,作業日報!$E$356:$E$376,$A86,作業日報!$H$356:$H$376,"○")</f>
        <v>0</v>
      </c>
      <c r="N86" s="167">
        <f>SUMIFS(作業日報!$B$399:$B$419,作業日報!$A$399:$A$419,$A86,作業日報!$D$399:$D$419,"○")+SUMIFS(作業日報!$F$399:$F$419,作業日報!$E$399:$E$419,$A86,作業日報!$H$399:$H$419,"○")</f>
        <v>0</v>
      </c>
      <c r="O86" s="167">
        <f>SUMIFS(作業日報!$B$442:$B$462,作業日報!$A$442:$A$462,$A86,作業日報!$D$442:$D$462,"○")+SUMIFS(作業日報!$F$442:$F$462,作業日報!$E$442:$E$462,$A86,作業日報!$H$442:$H$462,"○")</f>
        <v>0</v>
      </c>
      <c r="P86" s="167">
        <f>SUMIFS(作業日報!$B$485:$B$505,作業日報!$A$485:$A$505,$A86,作業日報!$D$485:$D$505,"○")+SUMIFS(作業日報!$F$485:$F$505,作業日報!$E$485:$E$505,$A86,作業日報!$H$485:$H$505,"○")</f>
        <v>0</v>
      </c>
      <c r="Q86" s="167">
        <f>SUMIFS(作業日報!$B$528:$B$548,作業日報!$A$528:$A$548,$A86,作業日報!$D$528:$D$548,"○")+SUMIFS(作業日報!$F$528:$F$548,作業日報!$E$528:$E$548,$A86,作業日報!$H$528:$H$548,"○")</f>
        <v>0</v>
      </c>
      <c r="R86" s="167">
        <f>SUMIFS(作業日報!$B$571:$B$591,作業日報!$A$571:$A$591,$A86,作業日報!$D$571:$D$591,"○")+SUMIFS(作業日報!$F$571:$F$591,作業日報!$E$571:$E$591,$A86,作業日報!$H$571:$H$591,"○")</f>
        <v>0</v>
      </c>
      <c r="S86" s="230">
        <f>SUMIFS(作業日報!$B$614:$B$634,作業日報!$A$614:$A$634,$A86,作業日報!$D$614:$D$634,"○")+SUMIFS(作業日報!$F$614:$F$634,作業日報!$E$614:$E$634,$A86,作業日報!$H$614:$H$634,"○")</f>
        <v>0</v>
      </c>
      <c r="T86" s="237">
        <f>SUMIFS(作業日報!$B$657:$B$677,作業日報!$A$657:$A$677,$A86,作業日報!$D$657:$D$677,"○")+SUMIFS(作業日報!$F$657:$F$677,作業日報!$E$657:$E$677,$A86,作業日報!$H$657:$H$677,"○")</f>
        <v>0</v>
      </c>
      <c r="U86" s="238">
        <f>SUMIFS(作業日報!$B$700:$B$720,作業日報!$A$700:$A$720,$A86,作業日報!$D$700:$D$720,"○")+SUMIFS(作業日報!$F$700:$F$720,作業日報!$E$700:$E$720,$A86,作業日報!$H$700:$H$720,"○")</f>
        <v>0</v>
      </c>
      <c r="V86" s="238">
        <f>SUMIFS(作業日報!$B$743:$B$763,作業日報!$A$743:$A$763,$A86,作業日報!$D$743:$D$763,"○")+SUMIFS(作業日報!$F$743:$F$763,作業日報!$E$743:$E$763,$A86,作業日報!$H$743:$H$763,"○")</f>
        <v>0</v>
      </c>
      <c r="W86" s="238">
        <f>SUMIFS(作業日報!$B$786:$B$806,作業日報!$A$786:$A$806,$A86,作業日報!$D$786:$D$806,"○")+SUMIFS(作業日報!$F$786:$F$806,作業日報!$E$786:$E$806,$A86,作業日報!$H$786:$H$806,"○")</f>
        <v>0</v>
      </c>
      <c r="X86" s="238">
        <f>SUMIFS(作業日報!$B$829:$B$849,作業日報!$A$829:$A$849,$A86,作業日報!$D$829:$D$849,"○")+SUMIFS(作業日報!$F$829:$F$849,作業日報!$E$829:$E$849,$A86,作業日報!$H$829:$H$849,"○")</f>
        <v>0</v>
      </c>
      <c r="Y86" s="238">
        <f>SUMIFS(作業日報!$B$872:$B$892,作業日報!$A$872:$A$892,$A86,作業日報!$D$872:$D$892,"○")+SUMIFS(作業日報!$F$872:$F$892,作業日報!$E$872:$E$892,$A86,作業日報!$H$872:$H$892,"○")</f>
        <v>0</v>
      </c>
      <c r="Z86" s="238">
        <f>SUMIFS(作業日報!$B$915:$B$935,作業日報!$A$915:$A$935,$A86,作業日報!$D$915:$D$935,"○")+SUMIFS(作業日報!$F$915:$F$935,作業日報!$E$915:$E$935,$A86,作業日報!$H$915:$H$935,"○")</f>
        <v>0</v>
      </c>
      <c r="AA86" s="230">
        <f>SUMIFS(作業日報!$B$958:$B$978,作業日報!$A$958:$A$978,$A86,作業日報!$D$958:$D$978,"○")+SUMIFS(作業日報!$F$958:$F$978,作業日報!$E$958:$E$978,$A86,作業日報!$H$958:$H$978,"○")</f>
        <v>0</v>
      </c>
    </row>
    <row r="87" spans="1:27" x14ac:dyDescent="0.15">
      <c r="A87" s="168"/>
      <c r="B87" s="169"/>
      <c r="C87" s="170"/>
      <c r="D87" s="171">
        <f>SUMIFS(作業日報!B:B,作業日報!A:A,A87,作業日報!D:D,"○")+SUMIFS(作業日報!F:F,作業日報!E:E,A87,作業日報!H:H,"○")</f>
        <v>0</v>
      </c>
      <c r="E87" s="240">
        <f>SUMIFS(作業日報!$B$12:$B$32,作業日報!$A$12:$A$32,$A87,作業日報!$D$12:$D$32,"○")+SUMIFS(作業日報!$F$12:$F$32,作業日報!$E$12:$E$32,$A87,作業日報!$H$12:$H$32,"○")</f>
        <v>0</v>
      </c>
      <c r="F87" s="167">
        <f>SUMIFS(作業日報!$B$55:$B$75,作業日報!$A$55:$A$75,$A87,作業日報!$D$55:$D$75,"○")+SUMIFS(作業日報!$F$55:$F$75,作業日報!$E$55:$E$75,$A87,作業日報!$H$55:$H$75,"○")</f>
        <v>0</v>
      </c>
      <c r="G87" s="167">
        <f>SUMIFS(作業日報!$B$98:$B$118,作業日報!$A$98:$A$118,$A87,作業日報!$D$98:$D$118,"○")+SUMIFS(作業日報!$F$98:$F$118,作業日報!$E$98:$E$118,$A87,作業日報!$H$98:$H$118,"○")</f>
        <v>0</v>
      </c>
      <c r="H87" s="167">
        <f>SUMIFS(作業日報!$B$141:$B$161,作業日報!$A$141:$A$161,$A87,作業日報!$D$141:$D$161,"○")+SUMIFS(作業日報!$F$141:$F$161,作業日報!$E$141:$E$161,$A87,作業日報!$H$141:$H$161,"○")</f>
        <v>0</v>
      </c>
      <c r="I87" s="167">
        <f>SUMIFS(作業日報!$B$184:$B$204,作業日報!$A$184:$A$204,$A87,作業日報!$D$184:$D$204,"○")+SUMIFS(作業日報!$F$184:$F$204,作業日報!$E$184:$E$204,$A87,作業日報!$H$184:$H$204,"○")</f>
        <v>0</v>
      </c>
      <c r="J87" s="167">
        <f>SUMIFS(作業日報!$B$227:$B$247,作業日報!$A$227:$A$247,$A87,作業日報!$D$227:$D$247,"○")+SUMIFS(作業日報!$F$227:$F$247,作業日報!$E$227:$E$247,$A87,作業日報!$H$227:$H$247,"○")</f>
        <v>0</v>
      </c>
      <c r="K87" s="167">
        <f>SUMIFS(作業日報!$B$270:$B$290,作業日報!$A$270:$A$290,$A87,作業日報!$D$270:$D$290,"○")+SUMIFS(作業日報!$F$270:$F$290,作業日報!$E$270:$E$290,$A87,作業日報!$H$270:$H$290,"○")</f>
        <v>0</v>
      </c>
      <c r="L87" s="167">
        <f>SUMIFS(作業日報!$B$313:$B$333,作業日報!$A$313:$A$333,$A87,作業日報!$D$313:$D$333,"○")+SUMIFS(作業日報!$F$313:$F$333,作業日報!$E$313:$E$333,$A87,作業日報!$H$313:$H$333,"○")</f>
        <v>0</v>
      </c>
      <c r="M87" s="167">
        <f>SUMIFS(作業日報!$B$356:$B$376,作業日報!$A$356:$A$376,$A87,作業日報!$D$356:$D$376,"○")+SUMIFS(作業日報!$F$356:$F$376,作業日報!$E$356:$E$376,$A87,作業日報!$H$356:$H$376,"○")</f>
        <v>0</v>
      </c>
      <c r="N87" s="167">
        <f>SUMIFS(作業日報!$B$399:$B$419,作業日報!$A$399:$A$419,$A87,作業日報!$D$399:$D$419,"○")+SUMIFS(作業日報!$F$399:$F$419,作業日報!$E$399:$E$419,$A87,作業日報!$H$399:$H$419,"○")</f>
        <v>0</v>
      </c>
      <c r="O87" s="167">
        <f>SUMIFS(作業日報!$B$442:$B$462,作業日報!$A$442:$A$462,$A87,作業日報!$D$442:$D$462,"○")+SUMIFS(作業日報!$F$442:$F$462,作業日報!$E$442:$E$462,$A87,作業日報!$H$442:$H$462,"○")</f>
        <v>0</v>
      </c>
      <c r="P87" s="167">
        <f>SUMIFS(作業日報!$B$485:$B$505,作業日報!$A$485:$A$505,$A87,作業日報!$D$485:$D$505,"○")+SUMIFS(作業日報!$F$485:$F$505,作業日報!$E$485:$E$505,$A87,作業日報!$H$485:$H$505,"○")</f>
        <v>0</v>
      </c>
      <c r="Q87" s="167">
        <f>SUMIFS(作業日報!$B$528:$B$548,作業日報!$A$528:$A$548,$A87,作業日報!$D$528:$D$548,"○")+SUMIFS(作業日報!$F$528:$F$548,作業日報!$E$528:$E$548,$A87,作業日報!$H$528:$H$548,"○")</f>
        <v>0</v>
      </c>
      <c r="R87" s="167">
        <f>SUMIFS(作業日報!$B$571:$B$591,作業日報!$A$571:$A$591,$A87,作業日報!$D$571:$D$591,"○")+SUMIFS(作業日報!$F$571:$F$591,作業日報!$E$571:$E$591,$A87,作業日報!$H$571:$H$591,"○")</f>
        <v>0</v>
      </c>
      <c r="S87" s="230">
        <f>SUMIFS(作業日報!$B$614:$B$634,作業日報!$A$614:$A$634,$A87,作業日報!$D$614:$D$634,"○")+SUMIFS(作業日報!$F$614:$F$634,作業日報!$E$614:$E$634,$A87,作業日報!$H$614:$H$634,"○")</f>
        <v>0</v>
      </c>
      <c r="T87" s="237">
        <f>SUMIFS(作業日報!$B$657:$B$677,作業日報!$A$657:$A$677,$A87,作業日報!$D$657:$D$677,"○")+SUMIFS(作業日報!$F$657:$F$677,作業日報!$E$657:$E$677,$A87,作業日報!$H$657:$H$677,"○")</f>
        <v>0</v>
      </c>
      <c r="U87" s="238">
        <f>SUMIFS(作業日報!$B$700:$B$720,作業日報!$A$700:$A$720,$A87,作業日報!$D$700:$D$720,"○")+SUMIFS(作業日報!$F$700:$F$720,作業日報!$E$700:$E$720,$A87,作業日報!$H$700:$H$720,"○")</f>
        <v>0</v>
      </c>
      <c r="V87" s="238">
        <f>SUMIFS(作業日報!$B$743:$B$763,作業日報!$A$743:$A$763,$A87,作業日報!$D$743:$D$763,"○")+SUMIFS(作業日報!$F$743:$F$763,作業日報!$E$743:$E$763,$A87,作業日報!$H$743:$H$763,"○")</f>
        <v>0</v>
      </c>
      <c r="W87" s="238">
        <f>SUMIFS(作業日報!$B$786:$B$806,作業日報!$A$786:$A$806,$A87,作業日報!$D$786:$D$806,"○")+SUMIFS(作業日報!$F$786:$F$806,作業日報!$E$786:$E$806,$A87,作業日報!$H$786:$H$806,"○")</f>
        <v>0</v>
      </c>
      <c r="X87" s="238">
        <f>SUMIFS(作業日報!$B$829:$B$849,作業日報!$A$829:$A$849,$A87,作業日報!$D$829:$D$849,"○")+SUMIFS(作業日報!$F$829:$F$849,作業日報!$E$829:$E$849,$A87,作業日報!$H$829:$H$849,"○")</f>
        <v>0</v>
      </c>
      <c r="Y87" s="238">
        <f>SUMIFS(作業日報!$B$872:$B$892,作業日報!$A$872:$A$892,$A87,作業日報!$D$872:$D$892,"○")+SUMIFS(作業日報!$F$872:$F$892,作業日報!$E$872:$E$892,$A87,作業日報!$H$872:$H$892,"○")</f>
        <v>0</v>
      </c>
      <c r="Z87" s="238">
        <f>SUMIFS(作業日報!$B$915:$B$935,作業日報!$A$915:$A$935,$A87,作業日報!$D$915:$D$935,"○")+SUMIFS(作業日報!$F$915:$F$935,作業日報!$E$915:$E$935,$A87,作業日報!$H$915:$H$935,"○")</f>
        <v>0</v>
      </c>
      <c r="AA87" s="230">
        <f>SUMIFS(作業日報!$B$958:$B$978,作業日報!$A$958:$A$978,$A87,作業日報!$D$958:$D$978,"○")+SUMIFS(作業日報!$F$958:$F$978,作業日報!$E$958:$E$978,$A87,作業日報!$H$958:$H$978,"○")</f>
        <v>0</v>
      </c>
    </row>
    <row r="88" spans="1:27" x14ac:dyDescent="0.15">
      <c r="A88" s="168"/>
      <c r="B88" s="169"/>
      <c r="C88" s="170"/>
      <c r="D88" s="171">
        <f>SUMIFS(作業日報!B:B,作業日報!A:A,A88,作業日報!D:D,"○")+SUMIFS(作業日報!F:F,作業日報!E:E,A88,作業日報!H:H,"○")</f>
        <v>0</v>
      </c>
      <c r="E88" s="240">
        <f>SUMIFS(作業日報!$B$12:$B$32,作業日報!$A$12:$A$32,$A88,作業日報!$D$12:$D$32,"○")+SUMIFS(作業日報!$F$12:$F$32,作業日報!$E$12:$E$32,$A88,作業日報!$H$12:$H$32,"○")</f>
        <v>0</v>
      </c>
      <c r="F88" s="167">
        <f>SUMIFS(作業日報!$B$55:$B$75,作業日報!$A$55:$A$75,$A88,作業日報!$D$55:$D$75,"○")+SUMIFS(作業日報!$F$55:$F$75,作業日報!$E$55:$E$75,$A88,作業日報!$H$55:$H$75,"○")</f>
        <v>0</v>
      </c>
      <c r="G88" s="167">
        <f>SUMIFS(作業日報!$B$98:$B$118,作業日報!$A$98:$A$118,$A88,作業日報!$D$98:$D$118,"○")+SUMIFS(作業日報!$F$98:$F$118,作業日報!$E$98:$E$118,$A88,作業日報!$H$98:$H$118,"○")</f>
        <v>0</v>
      </c>
      <c r="H88" s="167">
        <f>SUMIFS(作業日報!$B$141:$B$161,作業日報!$A$141:$A$161,$A88,作業日報!$D$141:$D$161,"○")+SUMIFS(作業日報!$F$141:$F$161,作業日報!$E$141:$E$161,$A88,作業日報!$H$141:$H$161,"○")</f>
        <v>0</v>
      </c>
      <c r="I88" s="167">
        <f>SUMIFS(作業日報!$B$184:$B$204,作業日報!$A$184:$A$204,$A88,作業日報!$D$184:$D$204,"○")+SUMIFS(作業日報!$F$184:$F$204,作業日報!$E$184:$E$204,$A88,作業日報!$H$184:$H$204,"○")</f>
        <v>0</v>
      </c>
      <c r="J88" s="167">
        <f>SUMIFS(作業日報!$B$227:$B$247,作業日報!$A$227:$A$247,$A88,作業日報!$D$227:$D$247,"○")+SUMIFS(作業日報!$F$227:$F$247,作業日報!$E$227:$E$247,$A88,作業日報!$H$227:$H$247,"○")</f>
        <v>0</v>
      </c>
      <c r="K88" s="167">
        <f>SUMIFS(作業日報!$B$270:$B$290,作業日報!$A$270:$A$290,$A88,作業日報!$D$270:$D$290,"○")+SUMIFS(作業日報!$F$270:$F$290,作業日報!$E$270:$E$290,$A88,作業日報!$H$270:$H$290,"○")</f>
        <v>0</v>
      </c>
      <c r="L88" s="167">
        <f>SUMIFS(作業日報!$B$313:$B$333,作業日報!$A$313:$A$333,$A88,作業日報!$D$313:$D$333,"○")+SUMIFS(作業日報!$F$313:$F$333,作業日報!$E$313:$E$333,$A88,作業日報!$H$313:$H$333,"○")</f>
        <v>0</v>
      </c>
      <c r="M88" s="167">
        <f>SUMIFS(作業日報!$B$356:$B$376,作業日報!$A$356:$A$376,$A88,作業日報!$D$356:$D$376,"○")+SUMIFS(作業日報!$F$356:$F$376,作業日報!$E$356:$E$376,$A88,作業日報!$H$356:$H$376,"○")</f>
        <v>0</v>
      </c>
      <c r="N88" s="167">
        <f>SUMIFS(作業日報!$B$399:$B$419,作業日報!$A$399:$A$419,$A88,作業日報!$D$399:$D$419,"○")+SUMIFS(作業日報!$F$399:$F$419,作業日報!$E$399:$E$419,$A88,作業日報!$H$399:$H$419,"○")</f>
        <v>0</v>
      </c>
      <c r="O88" s="167">
        <f>SUMIFS(作業日報!$B$442:$B$462,作業日報!$A$442:$A$462,$A88,作業日報!$D$442:$D$462,"○")+SUMIFS(作業日報!$F$442:$F$462,作業日報!$E$442:$E$462,$A88,作業日報!$H$442:$H$462,"○")</f>
        <v>0</v>
      </c>
      <c r="P88" s="167">
        <f>SUMIFS(作業日報!$B$485:$B$505,作業日報!$A$485:$A$505,$A88,作業日報!$D$485:$D$505,"○")+SUMIFS(作業日報!$F$485:$F$505,作業日報!$E$485:$E$505,$A88,作業日報!$H$485:$H$505,"○")</f>
        <v>0</v>
      </c>
      <c r="Q88" s="167">
        <f>SUMIFS(作業日報!$B$528:$B$548,作業日報!$A$528:$A$548,$A88,作業日報!$D$528:$D$548,"○")+SUMIFS(作業日報!$F$528:$F$548,作業日報!$E$528:$E$548,$A88,作業日報!$H$528:$H$548,"○")</f>
        <v>0</v>
      </c>
      <c r="R88" s="167">
        <f>SUMIFS(作業日報!$B$571:$B$591,作業日報!$A$571:$A$591,$A88,作業日報!$D$571:$D$591,"○")+SUMIFS(作業日報!$F$571:$F$591,作業日報!$E$571:$E$591,$A88,作業日報!$H$571:$H$591,"○")</f>
        <v>0</v>
      </c>
      <c r="S88" s="230">
        <f>SUMIFS(作業日報!$B$614:$B$634,作業日報!$A$614:$A$634,$A88,作業日報!$D$614:$D$634,"○")+SUMIFS(作業日報!$F$614:$F$634,作業日報!$E$614:$E$634,$A88,作業日報!$H$614:$H$634,"○")</f>
        <v>0</v>
      </c>
      <c r="T88" s="237">
        <f>SUMIFS(作業日報!$B$657:$B$677,作業日報!$A$657:$A$677,$A88,作業日報!$D$657:$D$677,"○")+SUMIFS(作業日報!$F$657:$F$677,作業日報!$E$657:$E$677,$A88,作業日報!$H$657:$H$677,"○")</f>
        <v>0</v>
      </c>
      <c r="U88" s="238">
        <f>SUMIFS(作業日報!$B$700:$B$720,作業日報!$A$700:$A$720,$A88,作業日報!$D$700:$D$720,"○")+SUMIFS(作業日報!$F$700:$F$720,作業日報!$E$700:$E$720,$A88,作業日報!$H$700:$H$720,"○")</f>
        <v>0</v>
      </c>
      <c r="V88" s="238">
        <f>SUMIFS(作業日報!$B$743:$B$763,作業日報!$A$743:$A$763,$A88,作業日報!$D$743:$D$763,"○")+SUMIFS(作業日報!$F$743:$F$763,作業日報!$E$743:$E$763,$A88,作業日報!$H$743:$H$763,"○")</f>
        <v>0</v>
      </c>
      <c r="W88" s="238">
        <f>SUMIFS(作業日報!$B$786:$B$806,作業日報!$A$786:$A$806,$A88,作業日報!$D$786:$D$806,"○")+SUMIFS(作業日報!$F$786:$F$806,作業日報!$E$786:$E$806,$A88,作業日報!$H$786:$H$806,"○")</f>
        <v>0</v>
      </c>
      <c r="X88" s="238">
        <f>SUMIFS(作業日報!$B$829:$B$849,作業日報!$A$829:$A$849,$A88,作業日報!$D$829:$D$849,"○")+SUMIFS(作業日報!$F$829:$F$849,作業日報!$E$829:$E$849,$A88,作業日報!$H$829:$H$849,"○")</f>
        <v>0</v>
      </c>
      <c r="Y88" s="238">
        <f>SUMIFS(作業日報!$B$872:$B$892,作業日報!$A$872:$A$892,$A88,作業日報!$D$872:$D$892,"○")+SUMIFS(作業日報!$F$872:$F$892,作業日報!$E$872:$E$892,$A88,作業日報!$H$872:$H$892,"○")</f>
        <v>0</v>
      </c>
      <c r="Z88" s="238">
        <f>SUMIFS(作業日報!$B$915:$B$935,作業日報!$A$915:$A$935,$A88,作業日報!$D$915:$D$935,"○")+SUMIFS(作業日報!$F$915:$F$935,作業日報!$E$915:$E$935,$A88,作業日報!$H$915:$H$935,"○")</f>
        <v>0</v>
      </c>
      <c r="AA88" s="230">
        <f>SUMIFS(作業日報!$B$958:$B$978,作業日報!$A$958:$A$978,$A88,作業日報!$D$958:$D$978,"○")+SUMIFS(作業日報!$F$958:$F$978,作業日報!$E$958:$E$978,$A88,作業日報!$H$958:$H$978,"○")</f>
        <v>0</v>
      </c>
    </row>
    <row r="89" spans="1:27" x14ac:dyDescent="0.15">
      <c r="A89" s="168"/>
      <c r="B89" s="169"/>
      <c r="C89" s="170"/>
      <c r="D89" s="171">
        <f>SUMIFS(作業日報!B:B,作業日報!A:A,A89,作業日報!D:D,"○")+SUMIFS(作業日報!F:F,作業日報!E:E,A89,作業日報!H:H,"○")</f>
        <v>0</v>
      </c>
      <c r="E89" s="240">
        <f>SUMIFS(作業日報!$B$12:$B$32,作業日報!$A$12:$A$32,$A89,作業日報!$D$12:$D$32,"○")+SUMIFS(作業日報!$F$12:$F$32,作業日報!$E$12:$E$32,$A89,作業日報!$H$12:$H$32,"○")</f>
        <v>0</v>
      </c>
      <c r="F89" s="167">
        <f>SUMIFS(作業日報!$B$55:$B$75,作業日報!$A$55:$A$75,$A89,作業日報!$D$55:$D$75,"○")+SUMIFS(作業日報!$F$55:$F$75,作業日報!$E$55:$E$75,$A89,作業日報!$H$55:$H$75,"○")</f>
        <v>0</v>
      </c>
      <c r="G89" s="167">
        <f>SUMIFS(作業日報!$B$98:$B$118,作業日報!$A$98:$A$118,$A89,作業日報!$D$98:$D$118,"○")+SUMIFS(作業日報!$F$98:$F$118,作業日報!$E$98:$E$118,$A89,作業日報!$H$98:$H$118,"○")</f>
        <v>0</v>
      </c>
      <c r="H89" s="167">
        <f>SUMIFS(作業日報!$B$141:$B$161,作業日報!$A$141:$A$161,$A89,作業日報!$D$141:$D$161,"○")+SUMIFS(作業日報!$F$141:$F$161,作業日報!$E$141:$E$161,$A89,作業日報!$H$141:$H$161,"○")</f>
        <v>0</v>
      </c>
      <c r="I89" s="167">
        <f>SUMIFS(作業日報!$B$184:$B$204,作業日報!$A$184:$A$204,$A89,作業日報!$D$184:$D$204,"○")+SUMIFS(作業日報!$F$184:$F$204,作業日報!$E$184:$E$204,$A89,作業日報!$H$184:$H$204,"○")</f>
        <v>0</v>
      </c>
      <c r="J89" s="167">
        <f>SUMIFS(作業日報!$B$227:$B$247,作業日報!$A$227:$A$247,$A89,作業日報!$D$227:$D$247,"○")+SUMIFS(作業日報!$F$227:$F$247,作業日報!$E$227:$E$247,$A89,作業日報!$H$227:$H$247,"○")</f>
        <v>0</v>
      </c>
      <c r="K89" s="167">
        <f>SUMIFS(作業日報!$B$270:$B$290,作業日報!$A$270:$A$290,$A89,作業日報!$D$270:$D$290,"○")+SUMIFS(作業日報!$F$270:$F$290,作業日報!$E$270:$E$290,$A89,作業日報!$H$270:$H$290,"○")</f>
        <v>0</v>
      </c>
      <c r="L89" s="167">
        <f>SUMIFS(作業日報!$B$313:$B$333,作業日報!$A$313:$A$333,$A89,作業日報!$D$313:$D$333,"○")+SUMIFS(作業日報!$F$313:$F$333,作業日報!$E$313:$E$333,$A89,作業日報!$H$313:$H$333,"○")</f>
        <v>0</v>
      </c>
      <c r="M89" s="167">
        <f>SUMIFS(作業日報!$B$356:$B$376,作業日報!$A$356:$A$376,$A89,作業日報!$D$356:$D$376,"○")+SUMIFS(作業日報!$F$356:$F$376,作業日報!$E$356:$E$376,$A89,作業日報!$H$356:$H$376,"○")</f>
        <v>0</v>
      </c>
      <c r="N89" s="167">
        <f>SUMIFS(作業日報!$B$399:$B$419,作業日報!$A$399:$A$419,$A89,作業日報!$D$399:$D$419,"○")+SUMIFS(作業日報!$F$399:$F$419,作業日報!$E$399:$E$419,$A89,作業日報!$H$399:$H$419,"○")</f>
        <v>0</v>
      </c>
      <c r="O89" s="167">
        <f>SUMIFS(作業日報!$B$442:$B$462,作業日報!$A$442:$A$462,$A89,作業日報!$D$442:$D$462,"○")+SUMIFS(作業日報!$F$442:$F$462,作業日報!$E$442:$E$462,$A89,作業日報!$H$442:$H$462,"○")</f>
        <v>0</v>
      </c>
      <c r="P89" s="167">
        <f>SUMIFS(作業日報!$B$485:$B$505,作業日報!$A$485:$A$505,$A89,作業日報!$D$485:$D$505,"○")+SUMIFS(作業日報!$F$485:$F$505,作業日報!$E$485:$E$505,$A89,作業日報!$H$485:$H$505,"○")</f>
        <v>0</v>
      </c>
      <c r="Q89" s="167">
        <f>SUMIFS(作業日報!$B$528:$B$548,作業日報!$A$528:$A$548,$A89,作業日報!$D$528:$D$548,"○")+SUMIFS(作業日報!$F$528:$F$548,作業日報!$E$528:$E$548,$A89,作業日報!$H$528:$H$548,"○")</f>
        <v>0</v>
      </c>
      <c r="R89" s="167">
        <f>SUMIFS(作業日報!$B$571:$B$591,作業日報!$A$571:$A$591,$A89,作業日報!$D$571:$D$591,"○")+SUMIFS(作業日報!$F$571:$F$591,作業日報!$E$571:$E$591,$A89,作業日報!$H$571:$H$591,"○")</f>
        <v>0</v>
      </c>
      <c r="S89" s="230">
        <f>SUMIFS(作業日報!$B$614:$B$634,作業日報!$A$614:$A$634,$A89,作業日報!$D$614:$D$634,"○")+SUMIFS(作業日報!$F$614:$F$634,作業日報!$E$614:$E$634,$A89,作業日報!$H$614:$H$634,"○")</f>
        <v>0</v>
      </c>
      <c r="T89" s="237">
        <f>SUMIFS(作業日報!$B$657:$B$677,作業日報!$A$657:$A$677,$A89,作業日報!$D$657:$D$677,"○")+SUMIFS(作業日報!$F$657:$F$677,作業日報!$E$657:$E$677,$A89,作業日報!$H$657:$H$677,"○")</f>
        <v>0</v>
      </c>
      <c r="U89" s="238">
        <f>SUMIFS(作業日報!$B$700:$B$720,作業日報!$A$700:$A$720,$A89,作業日報!$D$700:$D$720,"○")+SUMIFS(作業日報!$F$700:$F$720,作業日報!$E$700:$E$720,$A89,作業日報!$H$700:$H$720,"○")</f>
        <v>0</v>
      </c>
      <c r="V89" s="238">
        <f>SUMIFS(作業日報!$B$743:$B$763,作業日報!$A$743:$A$763,$A89,作業日報!$D$743:$D$763,"○")+SUMIFS(作業日報!$F$743:$F$763,作業日報!$E$743:$E$763,$A89,作業日報!$H$743:$H$763,"○")</f>
        <v>0</v>
      </c>
      <c r="W89" s="238">
        <f>SUMIFS(作業日報!$B$786:$B$806,作業日報!$A$786:$A$806,$A89,作業日報!$D$786:$D$806,"○")+SUMIFS(作業日報!$F$786:$F$806,作業日報!$E$786:$E$806,$A89,作業日報!$H$786:$H$806,"○")</f>
        <v>0</v>
      </c>
      <c r="X89" s="238">
        <f>SUMIFS(作業日報!$B$829:$B$849,作業日報!$A$829:$A$849,$A89,作業日報!$D$829:$D$849,"○")+SUMIFS(作業日報!$F$829:$F$849,作業日報!$E$829:$E$849,$A89,作業日報!$H$829:$H$849,"○")</f>
        <v>0</v>
      </c>
      <c r="Y89" s="238">
        <f>SUMIFS(作業日報!$B$872:$B$892,作業日報!$A$872:$A$892,$A89,作業日報!$D$872:$D$892,"○")+SUMIFS(作業日報!$F$872:$F$892,作業日報!$E$872:$E$892,$A89,作業日報!$H$872:$H$892,"○")</f>
        <v>0</v>
      </c>
      <c r="Z89" s="238">
        <f>SUMIFS(作業日報!$B$915:$B$935,作業日報!$A$915:$A$935,$A89,作業日報!$D$915:$D$935,"○")+SUMIFS(作業日報!$F$915:$F$935,作業日報!$E$915:$E$935,$A89,作業日報!$H$915:$H$935,"○")</f>
        <v>0</v>
      </c>
      <c r="AA89" s="230">
        <f>SUMIFS(作業日報!$B$958:$B$978,作業日報!$A$958:$A$978,$A89,作業日報!$D$958:$D$978,"○")+SUMIFS(作業日報!$F$958:$F$978,作業日報!$E$958:$E$978,$A89,作業日報!$H$958:$H$978,"○")</f>
        <v>0</v>
      </c>
    </row>
    <row r="90" spans="1:27" x14ac:dyDescent="0.15">
      <c r="A90" s="168"/>
      <c r="B90" s="169"/>
      <c r="C90" s="170"/>
      <c r="D90" s="171">
        <f>SUMIFS(作業日報!B:B,作業日報!A:A,A90,作業日報!D:D,"○")+SUMIFS(作業日報!F:F,作業日報!E:E,A90,作業日報!H:H,"○")</f>
        <v>0</v>
      </c>
      <c r="E90" s="240">
        <f>SUMIFS(作業日報!$B$12:$B$32,作業日報!$A$12:$A$32,$A90,作業日報!$D$12:$D$32,"○")+SUMIFS(作業日報!$F$12:$F$32,作業日報!$E$12:$E$32,$A90,作業日報!$H$12:$H$32,"○")</f>
        <v>0</v>
      </c>
      <c r="F90" s="167">
        <f>SUMIFS(作業日報!$B$55:$B$75,作業日報!$A$55:$A$75,$A90,作業日報!$D$55:$D$75,"○")+SUMIFS(作業日報!$F$55:$F$75,作業日報!$E$55:$E$75,$A90,作業日報!$H$55:$H$75,"○")</f>
        <v>0</v>
      </c>
      <c r="G90" s="167">
        <f>SUMIFS(作業日報!$B$98:$B$118,作業日報!$A$98:$A$118,$A90,作業日報!$D$98:$D$118,"○")+SUMIFS(作業日報!$F$98:$F$118,作業日報!$E$98:$E$118,$A90,作業日報!$H$98:$H$118,"○")</f>
        <v>0</v>
      </c>
      <c r="H90" s="167">
        <f>SUMIFS(作業日報!$B$141:$B$161,作業日報!$A$141:$A$161,$A90,作業日報!$D$141:$D$161,"○")+SUMIFS(作業日報!$F$141:$F$161,作業日報!$E$141:$E$161,$A90,作業日報!$H$141:$H$161,"○")</f>
        <v>0</v>
      </c>
      <c r="I90" s="167">
        <f>SUMIFS(作業日報!$B$184:$B$204,作業日報!$A$184:$A$204,$A90,作業日報!$D$184:$D$204,"○")+SUMIFS(作業日報!$F$184:$F$204,作業日報!$E$184:$E$204,$A90,作業日報!$H$184:$H$204,"○")</f>
        <v>0</v>
      </c>
      <c r="J90" s="167">
        <f>SUMIFS(作業日報!$B$227:$B$247,作業日報!$A$227:$A$247,$A90,作業日報!$D$227:$D$247,"○")+SUMIFS(作業日報!$F$227:$F$247,作業日報!$E$227:$E$247,$A90,作業日報!$H$227:$H$247,"○")</f>
        <v>0</v>
      </c>
      <c r="K90" s="167">
        <f>SUMIFS(作業日報!$B$270:$B$290,作業日報!$A$270:$A$290,$A90,作業日報!$D$270:$D$290,"○")+SUMIFS(作業日報!$F$270:$F$290,作業日報!$E$270:$E$290,$A90,作業日報!$H$270:$H$290,"○")</f>
        <v>0</v>
      </c>
      <c r="L90" s="167">
        <f>SUMIFS(作業日報!$B$313:$B$333,作業日報!$A$313:$A$333,$A90,作業日報!$D$313:$D$333,"○")+SUMIFS(作業日報!$F$313:$F$333,作業日報!$E$313:$E$333,$A90,作業日報!$H$313:$H$333,"○")</f>
        <v>0</v>
      </c>
      <c r="M90" s="167">
        <f>SUMIFS(作業日報!$B$356:$B$376,作業日報!$A$356:$A$376,$A90,作業日報!$D$356:$D$376,"○")+SUMIFS(作業日報!$F$356:$F$376,作業日報!$E$356:$E$376,$A90,作業日報!$H$356:$H$376,"○")</f>
        <v>0</v>
      </c>
      <c r="N90" s="167">
        <f>SUMIFS(作業日報!$B$399:$B$419,作業日報!$A$399:$A$419,$A90,作業日報!$D$399:$D$419,"○")+SUMIFS(作業日報!$F$399:$F$419,作業日報!$E$399:$E$419,$A90,作業日報!$H$399:$H$419,"○")</f>
        <v>0</v>
      </c>
      <c r="O90" s="167">
        <f>SUMIFS(作業日報!$B$442:$B$462,作業日報!$A$442:$A$462,$A90,作業日報!$D$442:$D$462,"○")+SUMIFS(作業日報!$F$442:$F$462,作業日報!$E$442:$E$462,$A90,作業日報!$H$442:$H$462,"○")</f>
        <v>0</v>
      </c>
      <c r="P90" s="167">
        <f>SUMIFS(作業日報!$B$485:$B$505,作業日報!$A$485:$A$505,$A90,作業日報!$D$485:$D$505,"○")+SUMIFS(作業日報!$F$485:$F$505,作業日報!$E$485:$E$505,$A90,作業日報!$H$485:$H$505,"○")</f>
        <v>0</v>
      </c>
      <c r="Q90" s="167">
        <f>SUMIFS(作業日報!$B$528:$B$548,作業日報!$A$528:$A$548,$A90,作業日報!$D$528:$D$548,"○")+SUMIFS(作業日報!$F$528:$F$548,作業日報!$E$528:$E$548,$A90,作業日報!$H$528:$H$548,"○")</f>
        <v>0</v>
      </c>
      <c r="R90" s="167">
        <f>SUMIFS(作業日報!$B$571:$B$591,作業日報!$A$571:$A$591,$A90,作業日報!$D$571:$D$591,"○")+SUMIFS(作業日報!$F$571:$F$591,作業日報!$E$571:$E$591,$A90,作業日報!$H$571:$H$591,"○")</f>
        <v>0</v>
      </c>
      <c r="S90" s="230">
        <f>SUMIFS(作業日報!$B$614:$B$634,作業日報!$A$614:$A$634,$A90,作業日報!$D$614:$D$634,"○")+SUMIFS(作業日報!$F$614:$F$634,作業日報!$E$614:$E$634,$A90,作業日報!$H$614:$H$634,"○")</f>
        <v>0</v>
      </c>
      <c r="T90" s="237">
        <f>SUMIFS(作業日報!$B$657:$B$677,作業日報!$A$657:$A$677,$A90,作業日報!$D$657:$D$677,"○")+SUMIFS(作業日報!$F$657:$F$677,作業日報!$E$657:$E$677,$A90,作業日報!$H$657:$H$677,"○")</f>
        <v>0</v>
      </c>
      <c r="U90" s="238">
        <f>SUMIFS(作業日報!$B$700:$B$720,作業日報!$A$700:$A$720,$A90,作業日報!$D$700:$D$720,"○")+SUMIFS(作業日報!$F$700:$F$720,作業日報!$E$700:$E$720,$A90,作業日報!$H$700:$H$720,"○")</f>
        <v>0</v>
      </c>
      <c r="V90" s="238">
        <f>SUMIFS(作業日報!$B$743:$B$763,作業日報!$A$743:$A$763,$A90,作業日報!$D$743:$D$763,"○")+SUMIFS(作業日報!$F$743:$F$763,作業日報!$E$743:$E$763,$A90,作業日報!$H$743:$H$763,"○")</f>
        <v>0</v>
      </c>
      <c r="W90" s="238">
        <f>SUMIFS(作業日報!$B$786:$B$806,作業日報!$A$786:$A$806,$A90,作業日報!$D$786:$D$806,"○")+SUMIFS(作業日報!$F$786:$F$806,作業日報!$E$786:$E$806,$A90,作業日報!$H$786:$H$806,"○")</f>
        <v>0</v>
      </c>
      <c r="X90" s="238">
        <f>SUMIFS(作業日報!$B$829:$B$849,作業日報!$A$829:$A$849,$A90,作業日報!$D$829:$D$849,"○")+SUMIFS(作業日報!$F$829:$F$849,作業日報!$E$829:$E$849,$A90,作業日報!$H$829:$H$849,"○")</f>
        <v>0</v>
      </c>
      <c r="Y90" s="238">
        <f>SUMIFS(作業日報!$B$872:$B$892,作業日報!$A$872:$A$892,$A90,作業日報!$D$872:$D$892,"○")+SUMIFS(作業日報!$F$872:$F$892,作業日報!$E$872:$E$892,$A90,作業日報!$H$872:$H$892,"○")</f>
        <v>0</v>
      </c>
      <c r="Z90" s="238">
        <f>SUMIFS(作業日報!$B$915:$B$935,作業日報!$A$915:$A$935,$A90,作業日報!$D$915:$D$935,"○")+SUMIFS(作業日報!$F$915:$F$935,作業日報!$E$915:$E$935,$A90,作業日報!$H$915:$H$935,"○")</f>
        <v>0</v>
      </c>
      <c r="AA90" s="230">
        <f>SUMIFS(作業日報!$B$958:$B$978,作業日報!$A$958:$A$978,$A90,作業日報!$D$958:$D$978,"○")+SUMIFS(作業日報!$F$958:$F$978,作業日報!$E$958:$E$978,$A90,作業日報!$H$958:$H$978,"○")</f>
        <v>0</v>
      </c>
    </row>
    <row r="91" spans="1:27" x14ac:dyDescent="0.15">
      <c r="A91" s="168"/>
      <c r="B91" s="169"/>
      <c r="C91" s="170"/>
      <c r="D91" s="171">
        <f>SUMIFS(作業日報!B:B,作業日報!A:A,A91,作業日報!D:D,"○")+SUMIFS(作業日報!F:F,作業日報!E:E,A91,作業日報!H:H,"○")</f>
        <v>0</v>
      </c>
      <c r="E91" s="240">
        <f>SUMIFS(作業日報!$B$12:$B$32,作業日報!$A$12:$A$32,$A91,作業日報!$D$12:$D$32,"○")+SUMIFS(作業日報!$F$12:$F$32,作業日報!$E$12:$E$32,$A91,作業日報!$H$12:$H$32,"○")</f>
        <v>0</v>
      </c>
      <c r="F91" s="167">
        <f>SUMIFS(作業日報!$B$55:$B$75,作業日報!$A$55:$A$75,$A91,作業日報!$D$55:$D$75,"○")+SUMIFS(作業日報!$F$55:$F$75,作業日報!$E$55:$E$75,$A91,作業日報!$H$55:$H$75,"○")</f>
        <v>0</v>
      </c>
      <c r="G91" s="167">
        <f>SUMIFS(作業日報!$B$98:$B$118,作業日報!$A$98:$A$118,$A91,作業日報!$D$98:$D$118,"○")+SUMIFS(作業日報!$F$98:$F$118,作業日報!$E$98:$E$118,$A91,作業日報!$H$98:$H$118,"○")</f>
        <v>0</v>
      </c>
      <c r="H91" s="167">
        <f>SUMIFS(作業日報!$B$141:$B$161,作業日報!$A$141:$A$161,$A91,作業日報!$D$141:$D$161,"○")+SUMIFS(作業日報!$F$141:$F$161,作業日報!$E$141:$E$161,$A91,作業日報!$H$141:$H$161,"○")</f>
        <v>0</v>
      </c>
      <c r="I91" s="167">
        <f>SUMIFS(作業日報!$B$184:$B$204,作業日報!$A$184:$A$204,$A91,作業日報!$D$184:$D$204,"○")+SUMIFS(作業日報!$F$184:$F$204,作業日報!$E$184:$E$204,$A91,作業日報!$H$184:$H$204,"○")</f>
        <v>0</v>
      </c>
      <c r="J91" s="167">
        <f>SUMIFS(作業日報!$B$227:$B$247,作業日報!$A$227:$A$247,$A91,作業日報!$D$227:$D$247,"○")+SUMIFS(作業日報!$F$227:$F$247,作業日報!$E$227:$E$247,$A91,作業日報!$H$227:$H$247,"○")</f>
        <v>0</v>
      </c>
      <c r="K91" s="167">
        <f>SUMIFS(作業日報!$B$270:$B$290,作業日報!$A$270:$A$290,$A91,作業日報!$D$270:$D$290,"○")+SUMIFS(作業日報!$F$270:$F$290,作業日報!$E$270:$E$290,$A91,作業日報!$H$270:$H$290,"○")</f>
        <v>0</v>
      </c>
      <c r="L91" s="167">
        <f>SUMIFS(作業日報!$B$313:$B$333,作業日報!$A$313:$A$333,$A91,作業日報!$D$313:$D$333,"○")+SUMIFS(作業日報!$F$313:$F$333,作業日報!$E$313:$E$333,$A91,作業日報!$H$313:$H$333,"○")</f>
        <v>0</v>
      </c>
      <c r="M91" s="167">
        <f>SUMIFS(作業日報!$B$356:$B$376,作業日報!$A$356:$A$376,$A91,作業日報!$D$356:$D$376,"○")+SUMIFS(作業日報!$F$356:$F$376,作業日報!$E$356:$E$376,$A91,作業日報!$H$356:$H$376,"○")</f>
        <v>0</v>
      </c>
      <c r="N91" s="167">
        <f>SUMIFS(作業日報!$B$399:$B$419,作業日報!$A$399:$A$419,$A91,作業日報!$D$399:$D$419,"○")+SUMIFS(作業日報!$F$399:$F$419,作業日報!$E$399:$E$419,$A91,作業日報!$H$399:$H$419,"○")</f>
        <v>0</v>
      </c>
      <c r="O91" s="167">
        <f>SUMIFS(作業日報!$B$442:$B$462,作業日報!$A$442:$A$462,$A91,作業日報!$D$442:$D$462,"○")+SUMIFS(作業日報!$F$442:$F$462,作業日報!$E$442:$E$462,$A91,作業日報!$H$442:$H$462,"○")</f>
        <v>0</v>
      </c>
      <c r="P91" s="167">
        <f>SUMIFS(作業日報!$B$485:$B$505,作業日報!$A$485:$A$505,$A91,作業日報!$D$485:$D$505,"○")+SUMIFS(作業日報!$F$485:$F$505,作業日報!$E$485:$E$505,$A91,作業日報!$H$485:$H$505,"○")</f>
        <v>0</v>
      </c>
      <c r="Q91" s="167">
        <f>SUMIFS(作業日報!$B$528:$B$548,作業日報!$A$528:$A$548,$A91,作業日報!$D$528:$D$548,"○")+SUMIFS(作業日報!$F$528:$F$548,作業日報!$E$528:$E$548,$A91,作業日報!$H$528:$H$548,"○")</f>
        <v>0</v>
      </c>
      <c r="R91" s="167">
        <f>SUMIFS(作業日報!$B$571:$B$591,作業日報!$A$571:$A$591,$A91,作業日報!$D$571:$D$591,"○")+SUMIFS(作業日報!$F$571:$F$591,作業日報!$E$571:$E$591,$A91,作業日報!$H$571:$H$591,"○")</f>
        <v>0</v>
      </c>
      <c r="S91" s="230">
        <f>SUMIFS(作業日報!$B$614:$B$634,作業日報!$A$614:$A$634,$A91,作業日報!$D$614:$D$634,"○")+SUMIFS(作業日報!$F$614:$F$634,作業日報!$E$614:$E$634,$A91,作業日報!$H$614:$H$634,"○")</f>
        <v>0</v>
      </c>
      <c r="T91" s="237">
        <f>SUMIFS(作業日報!$B$657:$B$677,作業日報!$A$657:$A$677,$A91,作業日報!$D$657:$D$677,"○")+SUMIFS(作業日報!$F$657:$F$677,作業日報!$E$657:$E$677,$A91,作業日報!$H$657:$H$677,"○")</f>
        <v>0</v>
      </c>
      <c r="U91" s="238">
        <f>SUMIFS(作業日報!$B$700:$B$720,作業日報!$A$700:$A$720,$A91,作業日報!$D$700:$D$720,"○")+SUMIFS(作業日報!$F$700:$F$720,作業日報!$E$700:$E$720,$A91,作業日報!$H$700:$H$720,"○")</f>
        <v>0</v>
      </c>
      <c r="V91" s="238">
        <f>SUMIFS(作業日報!$B$743:$B$763,作業日報!$A$743:$A$763,$A91,作業日報!$D$743:$D$763,"○")+SUMIFS(作業日報!$F$743:$F$763,作業日報!$E$743:$E$763,$A91,作業日報!$H$743:$H$763,"○")</f>
        <v>0</v>
      </c>
      <c r="W91" s="238">
        <f>SUMIFS(作業日報!$B$786:$B$806,作業日報!$A$786:$A$806,$A91,作業日報!$D$786:$D$806,"○")+SUMIFS(作業日報!$F$786:$F$806,作業日報!$E$786:$E$806,$A91,作業日報!$H$786:$H$806,"○")</f>
        <v>0</v>
      </c>
      <c r="X91" s="238">
        <f>SUMIFS(作業日報!$B$829:$B$849,作業日報!$A$829:$A$849,$A91,作業日報!$D$829:$D$849,"○")+SUMIFS(作業日報!$F$829:$F$849,作業日報!$E$829:$E$849,$A91,作業日報!$H$829:$H$849,"○")</f>
        <v>0</v>
      </c>
      <c r="Y91" s="238">
        <f>SUMIFS(作業日報!$B$872:$B$892,作業日報!$A$872:$A$892,$A91,作業日報!$D$872:$D$892,"○")+SUMIFS(作業日報!$F$872:$F$892,作業日報!$E$872:$E$892,$A91,作業日報!$H$872:$H$892,"○")</f>
        <v>0</v>
      </c>
      <c r="Z91" s="238">
        <f>SUMIFS(作業日報!$B$915:$B$935,作業日報!$A$915:$A$935,$A91,作業日報!$D$915:$D$935,"○")+SUMIFS(作業日報!$F$915:$F$935,作業日報!$E$915:$E$935,$A91,作業日報!$H$915:$H$935,"○")</f>
        <v>0</v>
      </c>
      <c r="AA91" s="230">
        <f>SUMIFS(作業日報!$B$958:$B$978,作業日報!$A$958:$A$978,$A91,作業日報!$D$958:$D$978,"○")+SUMIFS(作業日報!$F$958:$F$978,作業日報!$E$958:$E$978,$A91,作業日報!$H$958:$H$978,"○")</f>
        <v>0</v>
      </c>
    </row>
    <row r="92" spans="1:27" x14ac:dyDescent="0.15">
      <c r="A92" s="168"/>
      <c r="B92" s="169"/>
      <c r="C92" s="170"/>
      <c r="D92" s="171">
        <f>SUMIFS(作業日報!B:B,作業日報!A:A,A92,作業日報!D:D,"○")+SUMIFS(作業日報!F:F,作業日報!E:E,A92,作業日報!H:H,"○")</f>
        <v>0</v>
      </c>
      <c r="E92" s="240">
        <f>SUMIFS(作業日報!$B$12:$B$32,作業日報!$A$12:$A$32,$A92,作業日報!$D$12:$D$32,"○")+SUMIFS(作業日報!$F$12:$F$32,作業日報!$E$12:$E$32,$A92,作業日報!$H$12:$H$32,"○")</f>
        <v>0</v>
      </c>
      <c r="F92" s="167">
        <f>SUMIFS(作業日報!$B$55:$B$75,作業日報!$A$55:$A$75,$A92,作業日報!$D$55:$D$75,"○")+SUMIFS(作業日報!$F$55:$F$75,作業日報!$E$55:$E$75,$A92,作業日報!$H$55:$H$75,"○")</f>
        <v>0</v>
      </c>
      <c r="G92" s="167">
        <f>SUMIFS(作業日報!$B$98:$B$118,作業日報!$A$98:$A$118,$A92,作業日報!$D$98:$D$118,"○")+SUMIFS(作業日報!$F$98:$F$118,作業日報!$E$98:$E$118,$A92,作業日報!$H$98:$H$118,"○")</f>
        <v>0</v>
      </c>
      <c r="H92" s="167">
        <f>SUMIFS(作業日報!$B$141:$B$161,作業日報!$A$141:$A$161,$A92,作業日報!$D$141:$D$161,"○")+SUMIFS(作業日報!$F$141:$F$161,作業日報!$E$141:$E$161,$A92,作業日報!$H$141:$H$161,"○")</f>
        <v>0</v>
      </c>
      <c r="I92" s="167">
        <f>SUMIFS(作業日報!$B$184:$B$204,作業日報!$A$184:$A$204,$A92,作業日報!$D$184:$D$204,"○")+SUMIFS(作業日報!$F$184:$F$204,作業日報!$E$184:$E$204,$A92,作業日報!$H$184:$H$204,"○")</f>
        <v>0</v>
      </c>
      <c r="J92" s="167">
        <f>SUMIFS(作業日報!$B$227:$B$247,作業日報!$A$227:$A$247,$A92,作業日報!$D$227:$D$247,"○")+SUMIFS(作業日報!$F$227:$F$247,作業日報!$E$227:$E$247,$A92,作業日報!$H$227:$H$247,"○")</f>
        <v>0</v>
      </c>
      <c r="K92" s="167">
        <f>SUMIFS(作業日報!$B$270:$B$290,作業日報!$A$270:$A$290,$A92,作業日報!$D$270:$D$290,"○")+SUMIFS(作業日報!$F$270:$F$290,作業日報!$E$270:$E$290,$A92,作業日報!$H$270:$H$290,"○")</f>
        <v>0</v>
      </c>
      <c r="L92" s="167">
        <f>SUMIFS(作業日報!$B$313:$B$333,作業日報!$A$313:$A$333,$A92,作業日報!$D$313:$D$333,"○")+SUMIFS(作業日報!$F$313:$F$333,作業日報!$E$313:$E$333,$A92,作業日報!$H$313:$H$333,"○")</f>
        <v>0</v>
      </c>
      <c r="M92" s="167">
        <f>SUMIFS(作業日報!$B$356:$B$376,作業日報!$A$356:$A$376,$A92,作業日報!$D$356:$D$376,"○")+SUMIFS(作業日報!$F$356:$F$376,作業日報!$E$356:$E$376,$A92,作業日報!$H$356:$H$376,"○")</f>
        <v>0</v>
      </c>
      <c r="N92" s="167">
        <f>SUMIFS(作業日報!$B$399:$B$419,作業日報!$A$399:$A$419,$A92,作業日報!$D$399:$D$419,"○")+SUMIFS(作業日報!$F$399:$F$419,作業日報!$E$399:$E$419,$A92,作業日報!$H$399:$H$419,"○")</f>
        <v>0</v>
      </c>
      <c r="O92" s="167">
        <f>SUMIFS(作業日報!$B$442:$B$462,作業日報!$A$442:$A$462,$A92,作業日報!$D$442:$D$462,"○")+SUMIFS(作業日報!$F$442:$F$462,作業日報!$E$442:$E$462,$A92,作業日報!$H$442:$H$462,"○")</f>
        <v>0</v>
      </c>
      <c r="P92" s="167">
        <f>SUMIFS(作業日報!$B$485:$B$505,作業日報!$A$485:$A$505,$A92,作業日報!$D$485:$D$505,"○")+SUMIFS(作業日報!$F$485:$F$505,作業日報!$E$485:$E$505,$A92,作業日報!$H$485:$H$505,"○")</f>
        <v>0</v>
      </c>
      <c r="Q92" s="167">
        <f>SUMIFS(作業日報!$B$528:$B$548,作業日報!$A$528:$A$548,$A92,作業日報!$D$528:$D$548,"○")+SUMIFS(作業日報!$F$528:$F$548,作業日報!$E$528:$E$548,$A92,作業日報!$H$528:$H$548,"○")</f>
        <v>0</v>
      </c>
      <c r="R92" s="167">
        <f>SUMIFS(作業日報!$B$571:$B$591,作業日報!$A$571:$A$591,$A92,作業日報!$D$571:$D$591,"○")+SUMIFS(作業日報!$F$571:$F$591,作業日報!$E$571:$E$591,$A92,作業日報!$H$571:$H$591,"○")</f>
        <v>0</v>
      </c>
      <c r="S92" s="230">
        <f>SUMIFS(作業日報!$B$614:$B$634,作業日報!$A$614:$A$634,$A92,作業日報!$D$614:$D$634,"○")+SUMIFS(作業日報!$F$614:$F$634,作業日報!$E$614:$E$634,$A92,作業日報!$H$614:$H$634,"○")</f>
        <v>0</v>
      </c>
      <c r="T92" s="237">
        <f>SUMIFS(作業日報!$B$657:$B$677,作業日報!$A$657:$A$677,$A92,作業日報!$D$657:$D$677,"○")+SUMIFS(作業日報!$F$657:$F$677,作業日報!$E$657:$E$677,$A92,作業日報!$H$657:$H$677,"○")</f>
        <v>0</v>
      </c>
      <c r="U92" s="238">
        <f>SUMIFS(作業日報!$B$700:$B$720,作業日報!$A$700:$A$720,$A92,作業日報!$D$700:$D$720,"○")+SUMIFS(作業日報!$F$700:$F$720,作業日報!$E$700:$E$720,$A92,作業日報!$H$700:$H$720,"○")</f>
        <v>0</v>
      </c>
      <c r="V92" s="238">
        <f>SUMIFS(作業日報!$B$743:$B$763,作業日報!$A$743:$A$763,$A92,作業日報!$D$743:$D$763,"○")+SUMIFS(作業日報!$F$743:$F$763,作業日報!$E$743:$E$763,$A92,作業日報!$H$743:$H$763,"○")</f>
        <v>0</v>
      </c>
      <c r="W92" s="238">
        <f>SUMIFS(作業日報!$B$786:$B$806,作業日報!$A$786:$A$806,$A92,作業日報!$D$786:$D$806,"○")+SUMIFS(作業日報!$F$786:$F$806,作業日報!$E$786:$E$806,$A92,作業日報!$H$786:$H$806,"○")</f>
        <v>0</v>
      </c>
      <c r="X92" s="238">
        <f>SUMIFS(作業日報!$B$829:$B$849,作業日報!$A$829:$A$849,$A92,作業日報!$D$829:$D$849,"○")+SUMIFS(作業日報!$F$829:$F$849,作業日報!$E$829:$E$849,$A92,作業日報!$H$829:$H$849,"○")</f>
        <v>0</v>
      </c>
      <c r="Y92" s="238">
        <f>SUMIFS(作業日報!$B$872:$B$892,作業日報!$A$872:$A$892,$A92,作業日報!$D$872:$D$892,"○")+SUMIFS(作業日報!$F$872:$F$892,作業日報!$E$872:$E$892,$A92,作業日報!$H$872:$H$892,"○")</f>
        <v>0</v>
      </c>
      <c r="Z92" s="238">
        <f>SUMIFS(作業日報!$B$915:$B$935,作業日報!$A$915:$A$935,$A92,作業日報!$D$915:$D$935,"○")+SUMIFS(作業日報!$F$915:$F$935,作業日報!$E$915:$E$935,$A92,作業日報!$H$915:$H$935,"○")</f>
        <v>0</v>
      </c>
      <c r="AA92" s="230">
        <f>SUMIFS(作業日報!$B$958:$B$978,作業日報!$A$958:$A$978,$A92,作業日報!$D$958:$D$978,"○")+SUMIFS(作業日報!$F$958:$F$978,作業日報!$E$958:$E$978,$A92,作業日報!$H$958:$H$978,"○")</f>
        <v>0</v>
      </c>
    </row>
    <row r="93" spans="1:27" x14ac:dyDescent="0.15">
      <c r="A93" s="168"/>
      <c r="B93" s="169"/>
      <c r="C93" s="170"/>
      <c r="D93" s="171">
        <f>SUMIFS(作業日報!B:B,作業日報!A:A,A93,作業日報!D:D,"○")+SUMIFS(作業日報!F:F,作業日報!E:E,A93,作業日報!H:H,"○")</f>
        <v>0</v>
      </c>
      <c r="E93" s="240">
        <f>SUMIFS(作業日報!$B$12:$B$32,作業日報!$A$12:$A$32,$A93,作業日報!$D$12:$D$32,"○")+SUMIFS(作業日報!$F$12:$F$32,作業日報!$E$12:$E$32,$A93,作業日報!$H$12:$H$32,"○")</f>
        <v>0</v>
      </c>
      <c r="F93" s="167">
        <f>SUMIFS(作業日報!$B$55:$B$75,作業日報!$A$55:$A$75,$A93,作業日報!$D$55:$D$75,"○")+SUMIFS(作業日報!$F$55:$F$75,作業日報!$E$55:$E$75,$A93,作業日報!$H$55:$H$75,"○")</f>
        <v>0</v>
      </c>
      <c r="G93" s="167">
        <f>SUMIFS(作業日報!$B$98:$B$118,作業日報!$A$98:$A$118,$A93,作業日報!$D$98:$D$118,"○")+SUMIFS(作業日報!$F$98:$F$118,作業日報!$E$98:$E$118,$A93,作業日報!$H$98:$H$118,"○")</f>
        <v>0</v>
      </c>
      <c r="H93" s="167">
        <f>SUMIFS(作業日報!$B$141:$B$161,作業日報!$A$141:$A$161,$A93,作業日報!$D$141:$D$161,"○")+SUMIFS(作業日報!$F$141:$F$161,作業日報!$E$141:$E$161,$A93,作業日報!$H$141:$H$161,"○")</f>
        <v>0</v>
      </c>
      <c r="I93" s="167">
        <f>SUMIFS(作業日報!$B$184:$B$204,作業日報!$A$184:$A$204,$A93,作業日報!$D$184:$D$204,"○")+SUMIFS(作業日報!$F$184:$F$204,作業日報!$E$184:$E$204,$A93,作業日報!$H$184:$H$204,"○")</f>
        <v>0</v>
      </c>
      <c r="J93" s="167">
        <f>SUMIFS(作業日報!$B$227:$B$247,作業日報!$A$227:$A$247,$A93,作業日報!$D$227:$D$247,"○")+SUMIFS(作業日報!$F$227:$F$247,作業日報!$E$227:$E$247,$A93,作業日報!$H$227:$H$247,"○")</f>
        <v>0</v>
      </c>
      <c r="K93" s="167">
        <f>SUMIFS(作業日報!$B$270:$B$290,作業日報!$A$270:$A$290,$A93,作業日報!$D$270:$D$290,"○")+SUMIFS(作業日報!$F$270:$F$290,作業日報!$E$270:$E$290,$A93,作業日報!$H$270:$H$290,"○")</f>
        <v>0</v>
      </c>
      <c r="L93" s="167">
        <f>SUMIFS(作業日報!$B$313:$B$333,作業日報!$A$313:$A$333,$A93,作業日報!$D$313:$D$333,"○")+SUMIFS(作業日報!$F$313:$F$333,作業日報!$E$313:$E$333,$A93,作業日報!$H$313:$H$333,"○")</f>
        <v>0</v>
      </c>
      <c r="M93" s="167">
        <f>SUMIFS(作業日報!$B$356:$B$376,作業日報!$A$356:$A$376,$A93,作業日報!$D$356:$D$376,"○")+SUMIFS(作業日報!$F$356:$F$376,作業日報!$E$356:$E$376,$A93,作業日報!$H$356:$H$376,"○")</f>
        <v>0</v>
      </c>
      <c r="N93" s="167">
        <f>SUMIFS(作業日報!$B$399:$B$419,作業日報!$A$399:$A$419,$A93,作業日報!$D$399:$D$419,"○")+SUMIFS(作業日報!$F$399:$F$419,作業日報!$E$399:$E$419,$A93,作業日報!$H$399:$H$419,"○")</f>
        <v>0</v>
      </c>
      <c r="O93" s="167">
        <f>SUMIFS(作業日報!$B$442:$B$462,作業日報!$A$442:$A$462,$A93,作業日報!$D$442:$D$462,"○")+SUMIFS(作業日報!$F$442:$F$462,作業日報!$E$442:$E$462,$A93,作業日報!$H$442:$H$462,"○")</f>
        <v>0</v>
      </c>
      <c r="P93" s="167">
        <f>SUMIFS(作業日報!$B$485:$B$505,作業日報!$A$485:$A$505,$A93,作業日報!$D$485:$D$505,"○")+SUMIFS(作業日報!$F$485:$F$505,作業日報!$E$485:$E$505,$A93,作業日報!$H$485:$H$505,"○")</f>
        <v>0</v>
      </c>
      <c r="Q93" s="167">
        <f>SUMIFS(作業日報!$B$528:$B$548,作業日報!$A$528:$A$548,$A93,作業日報!$D$528:$D$548,"○")+SUMIFS(作業日報!$F$528:$F$548,作業日報!$E$528:$E$548,$A93,作業日報!$H$528:$H$548,"○")</f>
        <v>0</v>
      </c>
      <c r="R93" s="167">
        <f>SUMIFS(作業日報!$B$571:$B$591,作業日報!$A$571:$A$591,$A93,作業日報!$D$571:$D$591,"○")+SUMIFS(作業日報!$F$571:$F$591,作業日報!$E$571:$E$591,$A93,作業日報!$H$571:$H$591,"○")</f>
        <v>0</v>
      </c>
      <c r="S93" s="230">
        <f>SUMIFS(作業日報!$B$614:$B$634,作業日報!$A$614:$A$634,$A93,作業日報!$D$614:$D$634,"○")+SUMIFS(作業日報!$F$614:$F$634,作業日報!$E$614:$E$634,$A93,作業日報!$H$614:$H$634,"○")</f>
        <v>0</v>
      </c>
      <c r="T93" s="237">
        <f>SUMIFS(作業日報!$B$657:$B$677,作業日報!$A$657:$A$677,$A93,作業日報!$D$657:$D$677,"○")+SUMIFS(作業日報!$F$657:$F$677,作業日報!$E$657:$E$677,$A93,作業日報!$H$657:$H$677,"○")</f>
        <v>0</v>
      </c>
      <c r="U93" s="238">
        <f>SUMIFS(作業日報!$B$700:$B$720,作業日報!$A$700:$A$720,$A93,作業日報!$D$700:$D$720,"○")+SUMIFS(作業日報!$F$700:$F$720,作業日報!$E$700:$E$720,$A93,作業日報!$H$700:$H$720,"○")</f>
        <v>0</v>
      </c>
      <c r="V93" s="238">
        <f>SUMIFS(作業日報!$B$743:$B$763,作業日報!$A$743:$A$763,$A93,作業日報!$D$743:$D$763,"○")+SUMIFS(作業日報!$F$743:$F$763,作業日報!$E$743:$E$763,$A93,作業日報!$H$743:$H$763,"○")</f>
        <v>0</v>
      </c>
      <c r="W93" s="238">
        <f>SUMIFS(作業日報!$B$786:$B$806,作業日報!$A$786:$A$806,$A93,作業日報!$D$786:$D$806,"○")+SUMIFS(作業日報!$F$786:$F$806,作業日報!$E$786:$E$806,$A93,作業日報!$H$786:$H$806,"○")</f>
        <v>0</v>
      </c>
      <c r="X93" s="238">
        <f>SUMIFS(作業日報!$B$829:$B$849,作業日報!$A$829:$A$849,$A93,作業日報!$D$829:$D$849,"○")+SUMIFS(作業日報!$F$829:$F$849,作業日報!$E$829:$E$849,$A93,作業日報!$H$829:$H$849,"○")</f>
        <v>0</v>
      </c>
      <c r="Y93" s="238">
        <f>SUMIFS(作業日報!$B$872:$B$892,作業日報!$A$872:$A$892,$A93,作業日報!$D$872:$D$892,"○")+SUMIFS(作業日報!$F$872:$F$892,作業日報!$E$872:$E$892,$A93,作業日報!$H$872:$H$892,"○")</f>
        <v>0</v>
      </c>
      <c r="Z93" s="238">
        <f>SUMIFS(作業日報!$B$915:$B$935,作業日報!$A$915:$A$935,$A93,作業日報!$D$915:$D$935,"○")+SUMIFS(作業日報!$F$915:$F$935,作業日報!$E$915:$E$935,$A93,作業日報!$H$915:$H$935,"○")</f>
        <v>0</v>
      </c>
      <c r="AA93" s="230">
        <f>SUMIFS(作業日報!$B$958:$B$978,作業日報!$A$958:$A$978,$A93,作業日報!$D$958:$D$978,"○")+SUMIFS(作業日報!$F$958:$F$978,作業日報!$E$958:$E$978,$A93,作業日報!$H$958:$H$978,"○")</f>
        <v>0</v>
      </c>
    </row>
    <row r="94" spans="1:27" x14ac:dyDescent="0.15">
      <c r="A94" s="168"/>
      <c r="B94" s="169"/>
      <c r="C94" s="170"/>
      <c r="D94" s="171">
        <f>SUMIFS(作業日報!B:B,作業日報!A:A,A94,作業日報!D:D,"○")+SUMIFS(作業日報!F:F,作業日報!E:E,A94,作業日報!H:H,"○")</f>
        <v>0</v>
      </c>
      <c r="E94" s="240">
        <f>SUMIFS(作業日報!$B$12:$B$32,作業日報!$A$12:$A$32,$A94,作業日報!$D$12:$D$32,"○")+SUMIFS(作業日報!$F$12:$F$32,作業日報!$E$12:$E$32,$A94,作業日報!$H$12:$H$32,"○")</f>
        <v>0</v>
      </c>
      <c r="F94" s="167">
        <f>SUMIFS(作業日報!$B$55:$B$75,作業日報!$A$55:$A$75,$A94,作業日報!$D$55:$D$75,"○")+SUMIFS(作業日報!$F$55:$F$75,作業日報!$E$55:$E$75,$A94,作業日報!$H$55:$H$75,"○")</f>
        <v>0</v>
      </c>
      <c r="G94" s="167">
        <f>SUMIFS(作業日報!$B$98:$B$118,作業日報!$A$98:$A$118,$A94,作業日報!$D$98:$D$118,"○")+SUMIFS(作業日報!$F$98:$F$118,作業日報!$E$98:$E$118,$A94,作業日報!$H$98:$H$118,"○")</f>
        <v>0</v>
      </c>
      <c r="H94" s="167">
        <f>SUMIFS(作業日報!$B$141:$B$161,作業日報!$A$141:$A$161,$A94,作業日報!$D$141:$D$161,"○")+SUMIFS(作業日報!$F$141:$F$161,作業日報!$E$141:$E$161,$A94,作業日報!$H$141:$H$161,"○")</f>
        <v>0</v>
      </c>
      <c r="I94" s="167">
        <f>SUMIFS(作業日報!$B$184:$B$204,作業日報!$A$184:$A$204,$A94,作業日報!$D$184:$D$204,"○")+SUMIFS(作業日報!$F$184:$F$204,作業日報!$E$184:$E$204,$A94,作業日報!$H$184:$H$204,"○")</f>
        <v>0</v>
      </c>
      <c r="J94" s="167">
        <f>SUMIFS(作業日報!$B$227:$B$247,作業日報!$A$227:$A$247,$A94,作業日報!$D$227:$D$247,"○")+SUMIFS(作業日報!$F$227:$F$247,作業日報!$E$227:$E$247,$A94,作業日報!$H$227:$H$247,"○")</f>
        <v>0</v>
      </c>
      <c r="K94" s="167">
        <f>SUMIFS(作業日報!$B$270:$B$290,作業日報!$A$270:$A$290,$A94,作業日報!$D$270:$D$290,"○")+SUMIFS(作業日報!$F$270:$F$290,作業日報!$E$270:$E$290,$A94,作業日報!$H$270:$H$290,"○")</f>
        <v>0</v>
      </c>
      <c r="L94" s="167">
        <f>SUMIFS(作業日報!$B$313:$B$333,作業日報!$A$313:$A$333,$A94,作業日報!$D$313:$D$333,"○")+SUMIFS(作業日報!$F$313:$F$333,作業日報!$E$313:$E$333,$A94,作業日報!$H$313:$H$333,"○")</f>
        <v>0</v>
      </c>
      <c r="M94" s="167">
        <f>SUMIFS(作業日報!$B$356:$B$376,作業日報!$A$356:$A$376,$A94,作業日報!$D$356:$D$376,"○")+SUMIFS(作業日報!$F$356:$F$376,作業日報!$E$356:$E$376,$A94,作業日報!$H$356:$H$376,"○")</f>
        <v>0</v>
      </c>
      <c r="N94" s="167">
        <f>SUMIFS(作業日報!$B$399:$B$419,作業日報!$A$399:$A$419,$A94,作業日報!$D$399:$D$419,"○")+SUMIFS(作業日報!$F$399:$F$419,作業日報!$E$399:$E$419,$A94,作業日報!$H$399:$H$419,"○")</f>
        <v>0</v>
      </c>
      <c r="O94" s="167">
        <f>SUMIFS(作業日報!$B$442:$B$462,作業日報!$A$442:$A$462,$A94,作業日報!$D$442:$D$462,"○")+SUMIFS(作業日報!$F$442:$F$462,作業日報!$E$442:$E$462,$A94,作業日報!$H$442:$H$462,"○")</f>
        <v>0</v>
      </c>
      <c r="P94" s="167">
        <f>SUMIFS(作業日報!$B$485:$B$505,作業日報!$A$485:$A$505,$A94,作業日報!$D$485:$D$505,"○")+SUMIFS(作業日報!$F$485:$F$505,作業日報!$E$485:$E$505,$A94,作業日報!$H$485:$H$505,"○")</f>
        <v>0</v>
      </c>
      <c r="Q94" s="167">
        <f>SUMIFS(作業日報!$B$528:$B$548,作業日報!$A$528:$A$548,$A94,作業日報!$D$528:$D$548,"○")+SUMIFS(作業日報!$F$528:$F$548,作業日報!$E$528:$E$548,$A94,作業日報!$H$528:$H$548,"○")</f>
        <v>0</v>
      </c>
      <c r="R94" s="167">
        <f>SUMIFS(作業日報!$B$571:$B$591,作業日報!$A$571:$A$591,$A94,作業日報!$D$571:$D$591,"○")+SUMIFS(作業日報!$F$571:$F$591,作業日報!$E$571:$E$591,$A94,作業日報!$H$571:$H$591,"○")</f>
        <v>0</v>
      </c>
      <c r="S94" s="230">
        <f>SUMIFS(作業日報!$B$614:$B$634,作業日報!$A$614:$A$634,$A94,作業日報!$D$614:$D$634,"○")+SUMIFS(作業日報!$F$614:$F$634,作業日報!$E$614:$E$634,$A94,作業日報!$H$614:$H$634,"○")</f>
        <v>0</v>
      </c>
      <c r="T94" s="237">
        <f>SUMIFS(作業日報!$B$657:$B$677,作業日報!$A$657:$A$677,$A94,作業日報!$D$657:$D$677,"○")+SUMIFS(作業日報!$F$657:$F$677,作業日報!$E$657:$E$677,$A94,作業日報!$H$657:$H$677,"○")</f>
        <v>0</v>
      </c>
      <c r="U94" s="238">
        <f>SUMIFS(作業日報!$B$700:$B$720,作業日報!$A$700:$A$720,$A94,作業日報!$D$700:$D$720,"○")+SUMIFS(作業日報!$F$700:$F$720,作業日報!$E$700:$E$720,$A94,作業日報!$H$700:$H$720,"○")</f>
        <v>0</v>
      </c>
      <c r="V94" s="238">
        <f>SUMIFS(作業日報!$B$743:$B$763,作業日報!$A$743:$A$763,$A94,作業日報!$D$743:$D$763,"○")+SUMIFS(作業日報!$F$743:$F$763,作業日報!$E$743:$E$763,$A94,作業日報!$H$743:$H$763,"○")</f>
        <v>0</v>
      </c>
      <c r="W94" s="238">
        <f>SUMIFS(作業日報!$B$786:$B$806,作業日報!$A$786:$A$806,$A94,作業日報!$D$786:$D$806,"○")+SUMIFS(作業日報!$F$786:$F$806,作業日報!$E$786:$E$806,$A94,作業日報!$H$786:$H$806,"○")</f>
        <v>0</v>
      </c>
      <c r="X94" s="238">
        <f>SUMIFS(作業日報!$B$829:$B$849,作業日報!$A$829:$A$849,$A94,作業日報!$D$829:$D$849,"○")+SUMIFS(作業日報!$F$829:$F$849,作業日報!$E$829:$E$849,$A94,作業日報!$H$829:$H$849,"○")</f>
        <v>0</v>
      </c>
      <c r="Y94" s="238">
        <f>SUMIFS(作業日報!$B$872:$B$892,作業日報!$A$872:$A$892,$A94,作業日報!$D$872:$D$892,"○")+SUMIFS(作業日報!$F$872:$F$892,作業日報!$E$872:$E$892,$A94,作業日報!$H$872:$H$892,"○")</f>
        <v>0</v>
      </c>
      <c r="Z94" s="238">
        <f>SUMIFS(作業日報!$B$915:$B$935,作業日報!$A$915:$A$935,$A94,作業日報!$D$915:$D$935,"○")+SUMIFS(作業日報!$F$915:$F$935,作業日報!$E$915:$E$935,$A94,作業日報!$H$915:$H$935,"○")</f>
        <v>0</v>
      </c>
      <c r="AA94" s="230">
        <f>SUMIFS(作業日報!$B$958:$B$978,作業日報!$A$958:$A$978,$A94,作業日報!$D$958:$D$978,"○")+SUMIFS(作業日報!$F$958:$F$978,作業日報!$E$958:$E$978,$A94,作業日報!$H$958:$H$978,"○")</f>
        <v>0</v>
      </c>
    </row>
    <row r="95" spans="1:27" x14ac:dyDescent="0.15">
      <c r="A95" s="168"/>
      <c r="B95" s="169"/>
      <c r="C95" s="170"/>
      <c r="D95" s="171">
        <f>SUMIFS(作業日報!B:B,作業日報!A:A,A95,作業日報!D:D,"○")+SUMIFS(作業日報!F:F,作業日報!E:E,A95,作業日報!H:H,"○")</f>
        <v>0</v>
      </c>
      <c r="E95" s="240">
        <f>SUMIFS(作業日報!$B$12:$B$32,作業日報!$A$12:$A$32,$A95,作業日報!$D$12:$D$32,"○")+SUMIFS(作業日報!$F$12:$F$32,作業日報!$E$12:$E$32,$A95,作業日報!$H$12:$H$32,"○")</f>
        <v>0</v>
      </c>
      <c r="F95" s="167">
        <f>SUMIFS(作業日報!$B$55:$B$75,作業日報!$A$55:$A$75,$A95,作業日報!$D$55:$D$75,"○")+SUMIFS(作業日報!$F$55:$F$75,作業日報!$E$55:$E$75,$A95,作業日報!$H$55:$H$75,"○")</f>
        <v>0</v>
      </c>
      <c r="G95" s="167">
        <f>SUMIFS(作業日報!$B$98:$B$118,作業日報!$A$98:$A$118,$A95,作業日報!$D$98:$D$118,"○")+SUMIFS(作業日報!$F$98:$F$118,作業日報!$E$98:$E$118,$A95,作業日報!$H$98:$H$118,"○")</f>
        <v>0</v>
      </c>
      <c r="H95" s="167">
        <f>SUMIFS(作業日報!$B$141:$B$161,作業日報!$A$141:$A$161,$A95,作業日報!$D$141:$D$161,"○")+SUMIFS(作業日報!$F$141:$F$161,作業日報!$E$141:$E$161,$A95,作業日報!$H$141:$H$161,"○")</f>
        <v>0</v>
      </c>
      <c r="I95" s="167">
        <f>SUMIFS(作業日報!$B$184:$B$204,作業日報!$A$184:$A$204,$A95,作業日報!$D$184:$D$204,"○")+SUMIFS(作業日報!$F$184:$F$204,作業日報!$E$184:$E$204,$A95,作業日報!$H$184:$H$204,"○")</f>
        <v>0</v>
      </c>
      <c r="J95" s="167">
        <f>SUMIFS(作業日報!$B$227:$B$247,作業日報!$A$227:$A$247,$A95,作業日報!$D$227:$D$247,"○")+SUMIFS(作業日報!$F$227:$F$247,作業日報!$E$227:$E$247,$A95,作業日報!$H$227:$H$247,"○")</f>
        <v>0</v>
      </c>
      <c r="K95" s="167">
        <f>SUMIFS(作業日報!$B$270:$B$290,作業日報!$A$270:$A$290,$A95,作業日報!$D$270:$D$290,"○")+SUMIFS(作業日報!$F$270:$F$290,作業日報!$E$270:$E$290,$A95,作業日報!$H$270:$H$290,"○")</f>
        <v>0</v>
      </c>
      <c r="L95" s="167">
        <f>SUMIFS(作業日報!$B$313:$B$333,作業日報!$A$313:$A$333,$A95,作業日報!$D$313:$D$333,"○")+SUMIFS(作業日報!$F$313:$F$333,作業日報!$E$313:$E$333,$A95,作業日報!$H$313:$H$333,"○")</f>
        <v>0</v>
      </c>
      <c r="M95" s="167">
        <f>SUMIFS(作業日報!$B$356:$B$376,作業日報!$A$356:$A$376,$A95,作業日報!$D$356:$D$376,"○")+SUMIFS(作業日報!$F$356:$F$376,作業日報!$E$356:$E$376,$A95,作業日報!$H$356:$H$376,"○")</f>
        <v>0</v>
      </c>
      <c r="N95" s="167">
        <f>SUMIFS(作業日報!$B$399:$B$419,作業日報!$A$399:$A$419,$A95,作業日報!$D$399:$D$419,"○")+SUMIFS(作業日報!$F$399:$F$419,作業日報!$E$399:$E$419,$A95,作業日報!$H$399:$H$419,"○")</f>
        <v>0</v>
      </c>
      <c r="O95" s="167">
        <f>SUMIFS(作業日報!$B$442:$B$462,作業日報!$A$442:$A$462,$A95,作業日報!$D$442:$D$462,"○")+SUMIFS(作業日報!$F$442:$F$462,作業日報!$E$442:$E$462,$A95,作業日報!$H$442:$H$462,"○")</f>
        <v>0</v>
      </c>
      <c r="P95" s="167">
        <f>SUMIFS(作業日報!$B$485:$B$505,作業日報!$A$485:$A$505,$A95,作業日報!$D$485:$D$505,"○")+SUMIFS(作業日報!$F$485:$F$505,作業日報!$E$485:$E$505,$A95,作業日報!$H$485:$H$505,"○")</f>
        <v>0</v>
      </c>
      <c r="Q95" s="167">
        <f>SUMIFS(作業日報!$B$528:$B$548,作業日報!$A$528:$A$548,$A95,作業日報!$D$528:$D$548,"○")+SUMIFS(作業日報!$F$528:$F$548,作業日報!$E$528:$E$548,$A95,作業日報!$H$528:$H$548,"○")</f>
        <v>0</v>
      </c>
      <c r="R95" s="167">
        <f>SUMIFS(作業日報!$B$571:$B$591,作業日報!$A$571:$A$591,$A95,作業日報!$D$571:$D$591,"○")+SUMIFS(作業日報!$F$571:$F$591,作業日報!$E$571:$E$591,$A95,作業日報!$H$571:$H$591,"○")</f>
        <v>0</v>
      </c>
      <c r="S95" s="230">
        <f>SUMIFS(作業日報!$B$614:$B$634,作業日報!$A$614:$A$634,$A95,作業日報!$D$614:$D$634,"○")+SUMIFS(作業日報!$F$614:$F$634,作業日報!$E$614:$E$634,$A95,作業日報!$H$614:$H$634,"○")</f>
        <v>0</v>
      </c>
      <c r="T95" s="237">
        <f>SUMIFS(作業日報!$B$657:$B$677,作業日報!$A$657:$A$677,$A95,作業日報!$D$657:$D$677,"○")+SUMIFS(作業日報!$F$657:$F$677,作業日報!$E$657:$E$677,$A95,作業日報!$H$657:$H$677,"○")</f>
        <v>0</v>
      </c>
      <c r="U95" s="238">
        <f>SUMIFS(作業日報!$B$700:$B$720,作業日報!$A$700:$A$720,$A95,作業日報!$D$700:$D$720,"○")+SUMIFS(作業日報!$F$700:$F$720,作業日報!$E$700:$E$720,$A95,作業日報!$H$700:$H$720,"○")</f>
        <v>0</v>
      </c>
      <c r="V95" s="238">
        <f>SUMIFS(作業日報!$B$743:$B$763,作業日報!$A$743:$A$763,$A95,作業日報!$D$743:$D$763,"○")+SUMIFS(作業日報!$F$743:$F$763,作業日報!$E$743:$E$763,$A95,作業日報!$H$743:$H$763,"○")</f>
        <v>0</v>
      </c>
      <c r="W95" s="238">
        <f>SUMIFS(作業日報!$B$786:$B$806,作業日報!$A$786:$A$806,$A95,作業日報!$D$786:$D$806,"○")+SUMIFS(作業日報!$F$786:$F$806,作業日報!$E$786:$E$806,$A95,作業日報!$H$786:$H$806,"○")</f>
        <v>0</v>
      </c>
      <c r="X95" s="238">
        <f>SUMIFS(作業日報!$B$829:$B$849,作業日報!$A$829:$A$849,$A95,作業日報!$D$829:$D$849,"○")+SUMIFS(作業日報!$F$829:$F$849,作業日報!$E$829:$E$849,$A95,作業日報!$H$829:$H$849,"○")</f>
        <v>0</v>
      </c>
      <c r="Y95" s="238">
        <f>SUMIFS(作業日報!$B$872:$B$892,作業日報!$A$872:$A$892,$A95,作業日報!$D$872:$D$892,"○")+SUMIFS(作業日報!$F$872:$F$892,作業日報!$E$872:$E$892,$A95,作業日報!$H$872:$H$892,"○")</f>
        <v>0</v>
      </c>
      <c r="Z95" s="238">
        <f>SUMIFS(作業日報!$B$915:$B$935,作業日報!$A$915:$A$935,$A95,作業日報!$D$915:$D$935,"○")+SUMIFS(作業日報!$F$915:$F$935,作業日報!$E$915:$E$935,$A95,作業日報!$H$915:$H$935,"○")</f>
        <v>0</v>
      </c>
      <c r="AA95" s="230">
        <f>SUMIFS(作業日報!$B$958:$B$978,作業日報!$A$958:$A$978,$A95,作業日報!$D$958:$D$978,"○")+SUMIFS(作業日報!$F$958:$F$978,作業日報!$E$958:$E$978,$A95,作業日報!$H$958:$H$978,"○")</f>
        <v>0</v>
      </c>
    </row>
    <row r="96" spans="1:27" x14ac:dyDescent="0.15">
      <c r="A96" s="168"/>
      <c r="B96" s="169"/>
      <c r="C96" s="170"/>
      <c r="D96" s="171">
        <f>SUMIFS(作業日報!B:B,作業日報!A:A,A96,作業日報!D:D,"○")+SUMIFS(作業日報!F:F,作業日報!E:E,A96,作業日報!H:H,"○")</f>
        <v>0</v>
      </c>
      <c r="E96" s="240">
        <f>SUMIFS(作業日報!$B$12:$B$32,作業日報!$A$12:$A$32,$A96,作業日報!$D$12:$D$32,"○")+SUMIFS(作業日報!$F$12:$F$32,作業日報!$E$12:$E$32,$A96,作業日報!$H$12:$H$32,"○")</f>
        <v>0</v>
      </c>
      <c r="F96" s="167">
        <f>SUMIFS(作業日報!$B$55:$B$75,作業日報!$A$55:$A$75,$A96,作業日報!$D$55:$D$75,"○")+SUMIFS(作業日報!$F$55:$F$75,作業日報!$E$55:$E$75,$A96,作業日報!$H$55:$H$75,"○")</f>
        <v>0</v>
      </c>
      <c r="G96" s="167">
        <f>SUMIFS(作業日報!$B$98:$B$118,作業日報!$A$98:$A$118,$A96,作業日報!$D$98:$D$118,"○")+SUMIFS(作業日報!$F$98:$F$118,作業日報!$E$98:$E$118,$A96,作業日報!$H$98:$H$118,"○")</f>
        <v>0</v>
      </c>
      <c r="H96" s="167">
        <f>SUMIFS(作業日報!$B$141:$B$161,作業日報!$A$141:$A$161,$A96,作業日報!$D$141:$D$161,"○")+SUMIFS(作業日報!$F$141:$F$161,作業日報!$E$141:$E$161,$A96,作業日報!$H$141:$H$161,"○")</f>
        <v>0</v>
      </c>
      <c r="I96" s="167">
        <f>SUMIFS(作業日報!$B$184:$B$204,作業日報!$A$184:$A$204,$A96,作業日報!$D$184:$D$204,"○")+SUMIFS(作業日報!$F$184:$F$204,作業日報!$E$184:$E$204,$A96,作業日報!$H$184:$H$204,"○")</f>
        <v>0</v>
      </c>
      <c r="J96" s="167">
        <f>SUMIFS(作業日報!$B$227:$B$247,作業日報!$A$227:$A$247,$A96,作業日報!$D$227:$D$247,"○")+SUMIFS(作業日報!$F$227:$F$247,作業日報!$E$227:$E$247,$A96,作業日報!$H$227:$H$247,"○")</f>
        <v>0</v>
      </c>
      <c r="K96" s="167">
        <f>SUMIFS(作業日報!$B$270:$B$290,作業日報!$A$270:$A$290,$A96,作業日報!$D$270:$D$290,"○")+SUMIFS(作業日報!$F$270:$F$290,作業日報!$E$270:$E$290,$A96,作業日報!$H$270:$H$290,"○")</f>
        <v>0</v>
      </c>
      <c r="L96" s="167">
        <f>SUMIFS(作業日報!$B$313:$B$333,作業日報!$A$313:$A$333,$A96,作業日報!$D$313:$D$333,"○")+SUMIFS(作業日報!$F$313:$F$333,作業日報!$E$313:$E$333,$A96,作業日報!$H$313:$H$333,"○")</f>
        <v>0</v>
      </c>
      <c r="M96" s="167">
        <f>SUMIFS(作業日報!$B$356:$B$376,作業日報!$A$356:$A$376,$A96,作業日報!$D$356:$D$376,"○")+SUMIFS(作業日報!$F$356:$F$376,作業日報!$E$356:$E$376,$A96,作業日報!$H$356:$H$376,"○")</f>
        <v>0</v>
      </c>
      <c r="N96" s="167">
        <f>SUMIFS(作業日報!$B$399:$B$419,作業日報!$A$399:$A$419,$A96,作業日報!$D$399:$D$419,"○")+SUMIFS(作業日報!$F$399:$F$419,作業日報!$E$399:$E$419,$A96,作業日報!$H$399:$H$419,"○")</f>
        <v>0</v>
      </c>
      <c r="O96" s="167">
        <f>SUMIFS(作業日報!$B$442:$B$462,作業日報!$A$442:$A$462,$A96,作業日報!$D$442:$D$462,"○")+SUMIFS(作業日報!$F$442:$F$462,作業日報!$E$442:$E$462,$A96,作業日報!$H$442:$H$462,"○")</f>
        <v>0</v>
      </c>
      <c r="P96" s="167">
        <f>SUMIFS(作業日報!$B$485:$B$505,作業日報!$A$485:$A$505,$A96,作業日報!$D$485:$D$505,"○")+SUMIFS(作業日報!$F$485:$F$505,作業日報!$E$485:$E$505,$A96,作業日報!$H$485:$H$505,"○")</f>
        <v>0</v>
      </c>
      <c r="Q96" s="167">
        <f>SUMIFS(作業日報!$B$528:$B$548,作業日報!$A$528:$A$548,$A96,作業日報!$D$528:$D$548,"○")+SUMIFS(作業日報!$F$528:$F$548,作業日報!$E$528:$E$548,$A96,作業日報!$H$528:$H$548,"○")</f>
        <v>0</v>
      </c>
      <c r="R96" s="167">
        <f>SUMIFS(作業日報!$B$571:$B$591,作業日報!$A$571:$A$591,$A96,作業日報!$D$571:$D$591,"○")+SUMIFS(作業日報!$F$571:$F$591,作業日報!$E$571:$E$591,$A96,作業日報!$H$571:$H$591,"○")</f>
        <v>0</v>
      </c>
      <c r="S96" s="230">
        <f>SUMIFS(作業日報!$B$614:$B$634,作業日報!$A$614:$A$634,$A96,作業日報!$D$614:$D$634,"○")+SUMIFS(作業日報!$F$614:$F$634,作業日報!$E$614:$E$634,$A96,作業日報!$H$614:$H$634,"○")</f>
        <v>0</v>
      </c>
      <c r="T96" s="237">
        <f>SUMIFS(作業日報!$B$657:$B$677,作業日報!$A$657:$A$677,$A96,作業日報!$D$657:$D$677,"○")+SUMIFS(作業日報!$F$657:$F$677,作業日報!$E$657:$E$677,$A96,作業日報!$H$657:$H$677,"○")</f>
        <v>0</v>
      </c>
      <c r="U96" s="238">
        <f>SUMIFS(作業日報!$B$700:$B$720,作業日報!$A$700:$A$720,$A96,作業日報!$D$700:$D$720,"○")+SUMIFS(作業日報!$F$700:$F$720,作業日報!$E$700:$E$720,$A96,作業日報!$H$700:$H$720,"○")</f>
        <v>0</v>
      </c>
      <c r="V96" s="238">
        <f>SUMIFS(作業日報!$B$743:$B$763,作業日報!$A$743:$A$763,$A96,作業日報!$D$743:$D$763,"○")+SUMIFS(作業日報!$F$743:$F$763,作業日報!$E$743:$E$763,$A96,作業日報!$H$743:$H$763,"○")</f>
        <v>0</v>
      </c>
      <c r="W96" s="238">
        <f>SUMIFS(作業日報!$B$786:$B$806,作業日報!$A$786:$A$806,$A96,作業日報!$D$786:$D$806,"○")+SUMIFS(作業日報!$F$786:$F$806,作業日報!$E$786:$E$806,$A96,作業日報!$H$786:$H$806,"○")</f>
        <v>0</v>
      </c>
      <c r="X96" s="238">
        <f>SUMIFS(作業日報!$B$829:$B$849,作業日報!$A$829:$A$849,$A96,作業日報!$D$829:$D$849,"○")+SUMIFS(作業日報!$F$829:$F$849,作業日報!$E$829:$E$849,$A96,作業日報!$H$829:$H$849,"○")</f>
        <v>0</v>
      </c>
      <c r="Y96" s="238">
        <f>SUMIFS(作業日報!$B$872:$B$892,作業日報!$A$872:$A$892,$A96,作業日報!$D$872:$D$892,"○")+SUMIFS(作業日報!$F$872:$F$892,作業日報!$E$872:$E$892,$A96,作業日報!$H$872:$H$892,"○")</f>
        <v>0</v>
      </c>
      <c r="Z96" s="238">
        <f>SUMIFS(作業日報!$B$915:$B$935,作業日報!$A$915:$A$935,$A96,作業日報!$D$915:$D$935,"○")+SUMIFS(作業日報!$F$915:$F$935,作業日報!$E$915:$E$935,$A96,作業日報!$H$915:$H$935,"○")</f>
        <v>0</v>
      </c>
      <c r="AA96" s="230">
        <f>SUMIFS(作業日報!$B$958:$B$978,作業日報!$A$958:$A$978,$A96,作業日報!$D$958:$D$978,"○")+SUMIFS(作業日報!$F$958:$F$978,作業日報!$E$958:$E$978,$A96,作業日報!$H$958:$H$978,"○")</f>
        <v>0</v>
      </c>
    </row>
    <row r="97" spans="1:27" x14ac:dyDescent="0.15">
      <c r="A97" s="168"/>
      <c r="B97" s="169"/>
      <c r="C97" s="170"/>
      <c r="D97" s="171">
        <f>SUMIFS(作業日報!B:B,作業日報!A:A,A97,作業日報!D:D,"○")+SUMIFS(作業日報!F:F,作業日報!E:E,A97,作業日報!H:H,"○")</f>
        <v>0</v>
      </c>
      <c r="E97" s="240">
        <f>SUMIFS(作業日報!$B$12:$B$32,作業日報!$A$12:$A$32,$A97,作業日報!$D$12:$D$32,"○")+SUMIFS(作業日報!$F$12:$F$32,作業日報!$E$12:$E$32,$A97,作業日報!$H$12:$H$32,"○")</f>
        <v>0</v>
      </c>
      <c r="F97" s="167">
        <f>SUMIFS(作業日報!$B$55:$B$75,作業日報!$A$55:$A$75,$A97,作業日報!$D$55:$D$75,"○")+SUMIFS(作業日報!$F$55:$F$75,作業日報!$E$55:$E$75,$A97,作業日報!$H$55:$H$75,"○")</f>
        <v>0</v>
      </c>
      <c r="G97" s="167">
        <f>SUMIFS(作業日報!$B$98:$B$118,作業日報!$A$98:$A$118,$A97,作業日報!$D$98:$D$118,"○")+SUMIFS(作業日報!$F$98:$F$118,作業日報!$E$98:$E$118,$A97,作業日報!$H$98:$H$118,"○")</f>
        <v>0</v>
      </c>
      <c r="H97" s="167">
        <f>SUMIFS(作業日報!$B$141:$B$161,作業日報!$A$141:$A$161,$A97,作業日報!$D$141:$D$161,"○")+SUMIFS(作業日報!$F$141:$F$161,作業日報!$E$141:$E$161,$A97,作業日報!$H$141:$H$161,"○")</f>
        <v>0</v>
      </c>
      <c r="I97" s="167">
        <f>SUMIFS(作業日報!$B$184:$B$204,作業日報!$A$184:$A$204,$A97,作業日報!$D$184:$D$204,"○")+SUMIFS(作業日報!$F$184:$F$204,作業日報!$E$184:$E$204,$A97,作業日報!$H$184:$H$204,"○")</f>
        <v>0</v>
      </c>
      <c r="J97" s="167">
        <f>SUMIFS(作業日報!$B$227:$B$247,作業日報!$A$227:$A$247,$A97,作業日報!$D$227:$D$247,"○")+SUMIFS(作業日報!$F$227:$F$247,作業日報!$E$227:$E$247,$A97,作業日報!$H$227:$H$247,"○")</f>
        <v>0</v>
      </c>
      <c r="K97" s="167">
        <f>SUMIFS(作業日報!$B$270:$B$290,作業日報!$A$270:$A$290,$A97,作業日報!$D$270:$D$290,"○")+SUMIFS(作業日報!$F$270:$F$290,作業日報!$E$270:$E$290,$A97,作業日報!$H$270:$H$290,"○")</f>
        <v>0</v>
      </c>
      <c r="L97" s="167">
        <f>SUMIFS(作業日報!$B$313:$B$333,作業日報!$A$313:$A$333,$A97,作業日報!$D$313:$D$333,"○")+SUMIFS(作業日報!$F$313:$F$333,作業日報!$E$313:$E$333,$A97,作業日報!$H$313:$H$333,"○")</f>
        <v>0</v>
      </c>
      <c r="M97" s="167">
        <f>SUMIFS(作業日報!$B$356:$B$376,作業日報!$A$356:$A$376,$A97,作業日報!$D$356:$D$376,"○")+SUMIFS(作業日報!$F$356:$F$376,作業日報!$E$356:$E$376,$A97,作業日報!$H$356:$H$376,"○")</f>
        <v>0</v>
      </c>
      <c r="N97" s="167">
        <f>SUMIFS(作業日報!$B$399:$B$419,作業日報!$A$399:$A$419,$A97,作業日報!$D$399:$D$419,"○")+SUMIFS(作業日報!$F$399:$F$419,作業日報!$E$399:$E$419,$A97,作業日報!$H$399:$H$419,"○")</f>
        <v>0</v>
      </c>
      <c r="O97" s="167">
        <f>SUMIFS(作業日報!$B$442:$B$462,作業日報!$A$442:$A$462,$A97,作業日報!$D$442:$D$462,"○")+SUMIFS(作業日報!$F$442:$F$462,作業日報!$E$442:$E$462,$A97,作業日報!$H$442:$H$462,"○")</f>
        <v>0</v>
      </c>
      <c r="P97" s="167">
        <f>SUMIFS(作業日報!$B$485:$B$505,作業日報!$A$485:$A$505,$A97,作業日報!$D$485:$D$505,"○")+SUMIFS(作業日報!$F$485:$F$505,作業日報!$E$485:$E$505,$A97,作業日報!$H$485:$H$505,"○")</f>
        <v>0</v>
      </c>
      <c r="Q97" s="167">
        <f>SUMIFS(作業日報!$B$528:$B$548,作業日報!$A$528:$A$548,$A97,作業日報!$D$528:$D$548,"○")+SUMIFS(作業日報!$F$528:$F$548,作業日報!$E$528:$E$548,$A97,作業日報!$H$528:$H$548,"○")</f>
        <v>0</v>
      </c>
      <c r="R97" s="167">
        <f>SUMIFS(作業日報!$B$571:$B$591,作業日報!$A$571:$A$591,$A97,作業日報!$D$571:$D$591,"○")+SUMIFS(作業日報!$F$571:$F$591,作業日報!$E$571:$E$591,$A97,作業日報!$H$571:$H$591,"○")</f>
        <v>0</v>
      </c>
      <c r="S97" s="230">
        <f>SUMIFS(作業日報!$B$614:$B$634,作業日報!$A$614:$A$634,$A97,作業日報!$D$614:$D$634,"○")+SUMIFS(作業日報!$F$614:$F$634,作業日報!$E$614:$E$634,$A97,作業日報!$H$614:$H$634,"○")</f>
        <v>0</v>
      </c>
      <c r="T97" s="237">
        <f>SUMIFS(作業日報!$B$657:$B$677,作業日報!$A$657:$A$677,$A97,作業日報!$D$657:$D$677,"○")+SUMIFS(作業日報!$F$657:$F$677,作業日報!$E$657:$E$677,$A97,作業日報!$H$657:$H$677,"○")</f>
        <v>0</v>
      </c>
      <c r="U97" s="238">
        <f>SUMIFS(作業日報!$B$700:$B$720,作業日報!$A$700:$A$720,$A97,作業日報!$D$700:$D$720,"○")+SUMIFS(作業日報!$F$700:$F$720,作業日報!$E$700:$E$720,$A97,作業日報!$H$700:$H$720,"○")</f>
        <v>0</v>
      </c>
      <c r="V97" s="238">
        <f>SUMIFS(作業日報!$B$743:$B$763,作業日報!$A$743:$A$763,$A97,作業日報!$D$743:$D$763,"○")+SUMIFS(作業日報!$F$743:$F$763,作業日報!$E$743:$E$763,$A97,作業日報!$H$743:$H$763,"○")</f>
        <v>0</v>
      </c>
      <c r="W97" s="238">
        <f>SUMIFS(作業日報!$B$786:$B$806,作業日報!$A$786:$A$806,$A97,作業日報!$D$786:$D$806,"○")+SUMIFS(作業日報!$F$786:$F$806,作業日報!$E$786:$E$806,$A97,作業日報!$H$786:$H$806,"○")</f>
        <v>0</v>
      </c>
      <c r="X97" s="238">
        <f>SUMIFS(作業日報!$B$829:$B$849,作業日報!$A$829:$A$849,$A97,作業日報!$D$829:$D$849,"○")+SUMIFS(作業日報!$F$829:$F$849,作業日報!$E$829:$E$849,$A97,作業日報!$H$829:$H$849,"○")</f>
        <v>0</v>
      </c>
      <c r="Y97" s="238">
        <f>SUMIFS(作業日報!$B$872:$B$892,作業日報!$A$872:$A$892,$A97,作業日報!$D$872:$D$892,"○")+SUMIFS(作業日報!$F$872:$F$892,作業日報!$E$872:$E$892,$A97,作業日報!$H$872:$H$892,"○")</f>
        <v>0</v>
      </c>
      <c r="Z97" s="238">
        <f>SUMIFS(作業日報!$B$915:$B$935,作業日報!$A$915:$A$935,$A97,作業日報!$D$915:$D$935,"○")+SUMIFS(作業日報!$F$915:$F$935,作業日報!$E$915:$E$935,$A97,作業日報!$H$915:$H$935,"○")</f>
        <v>0</v>
      </c>
      <c r="AA97" s="230">
        <f>SUMIFS(作業日報!$B$958:$B$978,作業日報!$A$958:$A$978,$A97,作業日報!$D$958:$D$978,"○")+SUMIFS(作業日報!$F$958:$F$978,作業日報!$E$958:$E$978,$A97,作業日報!$H$958:$H$978,"○")</f>
        <v>0</v>
      </c>
    </row>
    <row r="98" spans="1:27" x14ac:dyDescent="0.15">
      <c r="A98" s="168"/>
      <c r="B98" s="169"/>
      <c r="C98" s="170"/>
      <c r="D98" s="171">
        <f>SUMIFS(作業日報!B:B,作業日報!A:A,A98,作業日報!D:D,"○")+SUMIFS(作業日報!F:F,作業日報!E:E,A98,作業日報!H:H,"○")</f>
        <v>0</v>
      </c>
      <c r="E98" s="240">
        <f>SUMIFS(作業日報!$B$12:$B$32,作業日報!$A$12:$A$32,$A98,作業日報!$D$12:$D$32,"○")+SUMIFS(作業日報!$F$12:$F$32,作業日報!$E$12:$E$32,$A98,作業日報!$H$12:$H$32,"○")</f>
        <v>0</v>
      </c>
      <c r="F98" s="167">
        <f>SUMIFS(作業日報!$B$55:$B$75,作業日報!$A$55:$A$75,$A98,作業日報!$D$55:$D$75,"○")+SUMIFS(作業日報!$F$55:$F$75,作業日報!$E$55:$E$75,$A98,作業日報!$H$55:$H$75,"○")</f>
        <v>0</v>
      </c>
      <c r="G98" s="167">
        <f>SUMIFS(作業日報!$B$98:$B$118,作業日報!$A$98:$A$118,$A98,作業日報!$D$98:$D$118,"○")+SUMIFS(作業日報!$F$98:$F$118,作業日報!$E$98:$E$118,$A98,作業日報!$H$98:$H$118,"○")</f>
        <v>0</v>
      </c>
      <c r="H98" s="167">
        <f>SUMIFS(作業日報!$B$141:$B$161,作業日報!$A$141:$A$161,$A98,作業日報!$D$141:$D$161,"○")+SUMIFS(作業日報!$F$141:$F$161,作業日報!$E$141:$E$161,$A98,作業日報!$H$141:$H$161,"○")</f>
        <v>0</v>
      </c>
      <c r="I98" s="167">
        <f>SUMIFS(作業日報!$B$184:$B$204,作業日報!$A$184:$A$204,$A98,作業日報!$D$184:$D$204,"○")+SUMIFS(作業日報!$F$184:$F$204,作業日報!$E$184:$E$204,$A98,作業日報!$H$184:$H$204,"○")</f>
        <v>0</v>
      </c>
      <c r="J98" s="167">
        <f>SUMIFS(作業日報!$B$227:$B$247,作業日報!$A$227:$A$247,$A98,作業日報!$D$227:$D$247,"○")+SUMIFS(作業日報!$F$227:$F$247,作業日報!$E$227:$E$247,$A98,作業日報!$H$227:$H$247,"○")</f>
        <v>0</v>
      </c>
      <c r="K98" s="167">
        <f>SUMIFS(作業日報!$B$270:$B$290,作業日報!$A$270:$A$290,$A98,作業日報!$D$270:$D$290,"○")+SUMIFS(作業日報!$F$270:$F$290,作業日報!$E$270:$E$290,$A98,作業日報!$H$270:$H$290,"○")</f>
        <v>0</v>
      </c>
      <c r="L98" s="167">
        <f>SUMIFS(作業日報!$B$313:$B$333,作業日報!$A$313:$A$333,$A98,作業日報!$D$313:$D$333,"○")+SUMIFS(作業日報!$F$313:$F$333,作業日報!$E$313:$E$333,$A98,作業日報!$H$313:$H$333,"○")</f>
        <v>0</v>
      </c>
      <c r="M98" s="167">
        <f>SUMIFS(作業日報!$B$356:$B$376,作業日報!$A$356:$A$376,$A98,作業日報!$D$356:$D$376,"○")+SUMIFS(作業日報!$F$356:$F$376,作業日報!$E$356:$E$376,$A98,作業日報!$H$356:$H$376,"○")</f>
        <v>0</v>
      </c>
      <c r="N98" s="167">
        <f>SUMIFS(作業日報!$B$399:$B$419,作業日報!$A$399:$A$419,$A98,作業日報!$D$399:$D$419,"○")+SUMIFS(作業日報!$F$399:$F$419,作業日報!$E$399:$E$419,$A98,作業日報!$H$399:$H$419,"○")</f>
        <v>0</v>
      </c>
      <c r="O98" s="167">
        <f>SUMIFS(作業日報!$B$442:$B$462,作業日報!$A$442:$A$462,$A98,作業日報!$D$442:$D$462,"○")+SUMIFS(作業日報!$F$442:$F$462,作業日報!$E$442:$E$462,$A98,作業日報!$H$442:$H$462,"○")</f>
        <v>0</v>
      </c>
      <c r="P98" s="167">
        <f>SUMIFS(作業日報!$B$485:$B$505,作業日報!$A$485:$A$505,$A98,作業日報!$D$485:$D$505,"○")+SUMIFS(作業日報!$F$485:$F$505,作業日報!$E$485:$E$505,$A98,作業日報!$H$485:$H$505,"○")</f>
        <v>0</v>
      </c>
      <c r="Q98" s="167">
        <f>SUMIFS(作業日報!$B$528:$B$548,作業日報!$A$528:$A$548,$A98,作業日報!$D$528:$D$548,"○")+SUMIFS(作業日報!$F$528:$F$548,作業日報!$E$528:$E$548,$A98,作業日報!$H$528:$H$548,"○")</f>
        <v>0</v>
      </c>
      <c r="R98" s="167">
        <f>SUMIFS(作業日報!$B$571:$B$591,作業日報!$A$571:$A$591,$A98,作業日報!$D$571:$D$591,"○")+SUMIFS(作業日報!$F$571:$F$591,作業日報!$E$571:$E$591,$A98,作業日報!$H$571:$H$591,"○")</f>
        <v>0</v>
      </c>
      <c r="S98" s="230">
        <f>SUMIFS(作業日報!$B$614:$B$634,作業日報!$A$614:$A$634,$A98,作業日報!$D$614:$D$634,"○")+SUMIFS(作業日報!$F$614:$F$634,作業日報!$E$614:$E$634,$A98,作業日報!$H$614:$H$634,"○")</f>
        <v>0</v>
      </c>
      <c r="T98" s="237">
        <f>SUMIFS(作業日報!$B$657:$B$677,作業日報!$A$657:$A$677,$A98,作業日報!$D$657:$D$677,"○")+SUMIFS(作業日報!$F$657:$F$677,作業日報!$E$657:$E$677,$A98,作業日報!$H$657:$H$677,"○")</f>
        <v>0</v>
      </c>
      <c r="U98" s="238">
        <f>SUMIFS(作業日報!$B$700:$B$720,作業日報!$A$700:$A$720,$A98,作業日報!$D$700:$D$720,"○")+SUMIFS(作業日報!$F$700:$F$720,作業日報!$E$700:$E$720,$A98,作業日報!$H$700:$H$720,"○")</f>
        <v>0</v>
      </c>
      <c r="V98" s="238">
        <f>SUMIFS(作業日報!$B$743:$B$763,作業日報!$A$743:$A$763,$A98,作業日報!$D$743:$D$763,"○")+SUMIFS(作業日報!$F$743:$F$763,作業日報!$E$743:$E$763,$A98,作業日報!$H$743:$H$763,"○")</f>
        <v>0</v>
      </c>
      <c r="W98" s="238">
        <f>SUMIFS(作業日報!$B$786:$B$806,作業日報!$A$786:$A$806,$A98,作業日報!$D$786:$D$806,"○")+SUMIFS(作業日報!$F$786:$F$806,作業日報!$E$786:$E$806,$A98,作業日報!$H$786:$H$806,"○")</f>
        <v>0</v>
      </c>
      <c r="X98" s="238">
        <f>SUMIFS(作業日報!$B$829:$B$849,作業日報!$A$829:$A$849,$A98,作業日報!$D$829:$D$849,"○")+SUMIFS(作業日報!$F$829:$F$849,作業日報!$E$829:$E$849,$A98,作業日報!$H$829:$H$849,"○")</f>
        <v>0</v>
      </c>
      <c r="Y98" s="238">
        <f>SUMIFS(作業日報!$B$872:$B$892,作業日報!$A$872:$A$892,$A98,作業日報!$D$872:$D$892,"○")+SUMIFS(作業日報!$F$872:$F$892,作業日報!$E$872:$E$892,$A98,作業日報!$H$872:$H$892,"○")</f>
        <v>0</v>
      </c>
      <c r="Z98" s="238">
        <f>SUMIFS(作業日報!$B$915:$B$935,作業日報!$A$915:$A$935,$A98,作業日報!$D$915:$D$935,"○")+SUMIFS(作業日報!$F$915:$F$935,作業日報!$E$915:$E$935,$A98,作業日報!$H$915:$H$935,"○")</f>
        <v>0</v>
      </c>
      <c r="AA98" s="230">
        <f>SUMIFS(作業日報!$B$958:$B$978,作業日報!$A$958:$A$978,$A98,作業日報!$D$958:$D$978,"○")+SUMIFS(作業日報!$F$958:$F$978,作業日報!$E$958:$E$978,$A98,作業日報!$H$958:$H$978,"○")</f>
        <v>0</v>
      </c>
    </row>
    <row r="99" spans="1:27" x14ac:dyDescent="0.15">
      <c r="A99" s="168"/>
      <c r="B99" s="169"/>
      <c r="C99" s="170"/>
      <c r="D99" s="171">
        <f>SUMIFS(作業日報!B:B,作業日報!A:A,A99,作業日報!D:D,"○")+SUMIFS(作業日報!F:F,作業日報!E:E,A99,作業日報!H:H,"○")</f>
        <v>0</v>
      </c>
      <c r="E99" s="240">
        <f>SUMIFS(作業日報!$B$12:$B$32,作業日報!$A$12:$A$32,$A99,作業日報!$D$12:$D$32,"○")+SUMIFS(作業日報!$F$12:$F$32,作業日報!$E$12:$E$32,$A99,作業日報!$H$12:$H$32,"○")</f>
        <v>0</v>
      </c>
      <c r="F99" s="167">
        <f>SUMIFS(作業日報!$B$55:$B$75,作業日報!$A$55:$A$75,$A99,作業日報!$D$55:$D$75,"○")+SUMIFS(作業日報!$F$55:$F$75,作業日報!$E$55:$E$75,$A99,作業日報!$H$55:$H$75,"○")</f>
        <v>0</v>
      </c>
      <c r="G99" s="167">
        <f>SUMIFS(作業日報!$B$98:$B$118,作業日報!$A$98:$A$118,$A99,作業日報!$D$98:$D$118,"○")+SUMIFS(作業日報!$F$98:$F$118,作業日報!$E$98:$E$118,$A99,作業日報!$H$98:$H$118,"○")</f>
        <v>0</v>
      </c>
      <c r="H99" s="167">
        <f>SUMIFS(作業日報!$B$141:$B$161,作業日報!$A$141:$A$161,$A99,作業日報!$D$141:$D$161,"○")+SUMIFS(作業日報!$F$141:$F$161,作業日報!$E$141:$E$161,$A99,作業日報!$H$141:$H$161,"○")</f>
        <v>0</v>
      </c>
      <c r="I99" s="167">
        <f>SUMIFS(作業日報!$B$184:$B$204,作業日報!$A$184:$A$204,$A99,作業日報!$D$184:$D$204,"○")+SUMIFS(作業日報!$F$184:$F$204,作業日報!$E$184:$E$204,$A99,作業日報!$H$184:$H$204,"○")</f>
        <v>0</v>
      </c>
      <c r="J99" s="167">
        <f>SUMIFS(作業日報!$B$227:$B$247,作業日報!$A$227:$A$247,$A99,作業日報!$D$227:$D$247,"○")+SUMIFS(作業日報!$F$227:$F$247,作業日報!$E$227:$E$247,$A99,作業日報!$H$227:$H$247,"○")</f>
        <v>0</v>
      </c>
      <c r="K99" s="167">
        <f>SUMIFS(作業日報!$B$270:$B$290,作業日報!$A$270:$A$290,$A99,作業日報!$D$270:$D$290,"○")+SUMIFS(作業日報!$F$270:$F$290,作業日報!$E$270:$E$290,$A99,作業日報!$H$270:$H$290,"○")</f>
        <v>0</v>
      </c>
      <c r="L99" s="167">
        <f>SUMIFS(作業日報!$B$313:$B$333,作業日報!$A$313:$A$333,$A99,作業日報!$D$313:$D$333,"○")+SUMIFS(作業日報!$F$313:$F$333,作業日報!$E$313:$E$333,$A99,作業日報!$H$313:$H$333,"○")</f>
        <v>0</v>
      </c>
      <c r="M99" s="167">
        <f>SUMIFS(作業日報!$B$356:$B$376,作業日報!$A$356:$A$376,$A99,作業日報!$D$356:$D$376,"○")+SUMIFS(作業日報!$F$356:$F$376,作業日報!$E$356:$E$376,$A99,作業日報!$H$356:$H$376,"○")</f>
        <v>0</v>
      </c>
      <c r="N99" s="167">
        <f>SUMIFS(作業日報!$B$399:$B$419,作業日報!$A$399:$A$419,$A99,作業日報!$D$399:$D$419,"○")+SUMIFS(作業日報!$F$399:$F$419,作業日報!$E$399:$E$419,$A99,作業日報!$H$399:$H$419,"○")</f>
        <v>0</v>
      </c>
      <c r="O99" s="167">
        <f>SUMIFS(作業日報!$B$442:$B$462,作業日報!$A$442:$A$462,$A99,作業日報!$D$442:$D$462,"○")+SUMIFS(作業日報!$F$442:$F$462,作業日報!$E$442:$E$462,$A99,作業日報!$H$442:$H$462,"○")</f>
        <v>0</v>
      </c>
      <c r="P99" s="167">
        <f>SUMIFS(作業日報!$B$485:$B$505,作業日報!$A$485:$A$505,$A99,作業日報!$D$485:$D$505,"○")+SUMIFS(作業日報!$F$485:$F$505,作業日報!$E$485:$E$505,$A99,作業日報!$H$485:$H$505,"○")</f>
        <v>0</v>
      </c>
      <c r="Q99" s="167">
        <f>SUMIFS(作業日報!$B$528:$B$548,作業日報!$A$528:$A$548,$A99,作業日報!$D$528:$D$548,"○")+SUMIFS(作業日報!$F$528:$F$548,作業日報!$E$528:$E$548,$A99,作業日報!$H$528:$H$548,"○")</f>
        <v>0</v>
      </c>
      <c r="R99" s="167">
        <f>SUMIFS(作業日報!$B$571:$B$591,作業日報!$A$571:$A$591,$A99,作業日報!$D$571:$D$591,"○")+SUMIFS(作業日報!$F$571:$F$591,作業日報!$E$571:$E$591,$A99,作業日報!$H$571:$H$591,"○")</f>
        <v>0</v>
      </c>
      <c r="S99" s="230">
        <f>SUMIFS(作業日報!$B$614:$B$634,作業日報!$A$614:$A$634,$A99,作業日報!$D$614:$D$634,"○")+SUMIFS(作業日報!$F$614:$F$634,作業日報!$E$614:$E$634,$A99,作業日報!$H$614:$H$634,"○")</f>
        <v>0</v>
      </c>
      <c r="T99" s="237">
        <f>SUMIFS(作業日報!$B$657:$B$677,作業日報!$A$657:$A$677,$A99,作業日報!$D$657:$D$677,"○")+SUMIFS(作業日報!$F$657:$F$677,作業日報!$E$657:$E$677,$A99,作業日報!$H$657:$H$677,"○")</f>
        <v>0</v>
      </c>
      <c r="U99" s="238">
        <f>SUMIFS(作業日報!$B$700:$B$720,作業日報!$A$700:$A$720,$A99,作業日報!$D$700:$D$720,"○")+SUMIFS(作業日報!$F$700:$F$720,作業日報!$E$700:$E$720,$A99,作業日報!$H$700:$H$720,"○")</f>
        <v>0</v>
      </c>
      <c r="V99" s="238">
        <f>SUMIFS(作業日報!$B$743:$B$763,作業日報!$A$743:$A$763,$A99,作業日報!$D$743:$D$763,"○")+SUMIFS(作業日報!$F$743:$F$763,作業日報!$E$743:$E$763,$A99,作業日報!$H$743:$H$763,"○")</f>
        <v>0</v>
      </c>
      <c r="W99" s="238">
        <f>SUMIFS(作業日報!$B$786:$B$806,作業日報!$A$786:$A$806,$A99,作業日報!$D$786:$D$806,"○")+SUMIFS(作業日報!$F$786:$F$806,作業日報!$E$786:$E$806,$A99,作業日報!$H$786:$H$806,"○")</f>
        <v>0</v>
      </c>
      <c r="X99" s="238">
        <f>SUMIFS(作業日報!$B$829:$B$849,作業日報!$A$829:$A$849,$A99,作業日報!$D$829:$D$849,"○")+SUMIFS(作業日報!$F$829:$F$849,作業日報!$E$829:$E$849,$A99,作業日報!$H$829:$H$849,"○")</f>
        <v>0</v>
      </c>
      <c r="Y99" s="238">
        <f>SUMIFS(作業日報!$B$872:$B$892,作業日報!$A$872:$A$892,$A99,作業日報!$D$872:$D$892,"○")+SUMIFS(作業日報!$F$872:$F$892,作業日報!$E$872:$E$892,$A99,作業日報!$H$872:$H$892,"○")</f>
        <v>0</v>
      </c>
      <c r="Z99" s="238">
        <f>SUMIFS(作業日報!$B$915:$B$935,作業日報!$A$915:$A$935,$A99,作業日報!$D$915:$D$935,"○")+SUMIFS(作業日報!$F$915:$F$935,作業日報!$E$915:$E$935,$A99,作業日報!$H$915:$H$935,"○")</f>
        <v>0</v>
      </c>
      <c r="AA99" s="230">
        <f>SUMIFS(作業日報!$B$958:$B$978,作業日報!$A$958:$A$978,$A99,作業日報!$D$958:$D$978,"○")+SUMIFS(作業日報!$F$958:$F$978,作業日報!$E$958:$E$978,$A99,作業日報!$H$958:$H$978,"○")</f>
        <v>0</v>
      </c>
    </row>
    <row r="100" spans="1:27" x14ac:dyDescent="0.15">
      <c r="A100" s="168"/>
      <c r="B100" s="169"/>
      <c r="C100" s="170"/>
      <c r="D100" s="171">
        <f>SUMIFS(作業日報!B:B,作業日報!A:A,A100,作業日報!D:D,"○")+SUMIFS(作業日報!F:F,作業日報!E:E,A100,作業日報!H:H,"○")</f>
        <v>0</v>
      </c>
      <c r="E100" s="240">
        <f>SUMIFS(作業日報!$B$12:$B$32,作業日報!$A$12:$A$32,$A100,作業日報!$D$12:$D$32,"○")+SUMIFS(作業日報!$F$12:$F$32,作業日報!$E$12:$E$32,$A100,作業日報!$H$12:$H$32,"○")</f>
        <v>0</v>
      </c>
      <c r="F100" s="167">
        <f>SUMIFS(作業日報!$B$55:$B$75,作業日報!$A$55:$A$75,$A100,作業日報!$D$55:$D$75,"○")+SUMIFS(作業日報!$F$55:$F$75,作業日報!$E$55:$E$75,$A100,作業日報!$H$55:$H$75,"○")</f>
        <v>0</v>
      </c>
      <c r="G100" s="167">
        <f>SUMIFS(作業日報!$B$98:$B$118,作業日報!$A$98:$A$118,$A100,作業日報!$D$98:$D$118,"○")+SUMIFS(作業日報!$F$98:$F$118,作業日報!$E$98:$E$118,$A100,作業日報!$H$98:$H$118,"○")</f>
        <v>0</v>
      </c>
      <c r="H100" s="167">
        <f>SUMIFS(作業日報!$B$141:$B$161,作業日報!$A$141:$A$161,$A100,作業日報!$D$141:$D$161,"○")+SUMIFS(作業日報!$F$141:$F$161,作業日報!$E$141:$E$161,$A100,作業日報!$H$141:$H$161,"○")</f>
        <v>0</v>
      </c>
      <c r="I100" s="167">
        <f>SUMIFS(作業日報!$B$184:$B$204,作業日報!$A$184:$A$204,$A100,作業日報!$D$184:$D$204,"○")+SUMIFS(作業日報!$F$184:$F$204,作業日報!$E$184:$E$204,$A100,作業日報!$H$184:$H$204,"○")</f>
        <v>0</v>
      </c>
      <c r="J100" s="167">
        <f>SUMIFS(作業日報!$B$227:$B$247,作業日報!$A$227:$A$247,$A100,作業日報!$D$227:$D$247,"○")+SUMIFS(作業日報!$F$227:$F$247,作業日報!$E$227:$E$247,$A100,作業日報!$H$227:$H$247,"○")</f>
        <v>0</v>
      </c>
      <c r="K100" s="167">
        <f>SUMIFS(作業日報!$B$270:$B$290,作業日報!$A$270:$A$290,$A100,作業日報!$D$270:$D$290,"○")+SUMIFS(作業日報!$F$270:$F$290,作業日報!$E$270:$E$290,$A100,作業日報!$H$270:$H$290,"○")</f>
        <v>0</v>
      </c>
      <c r="L100" s="167">
        <f>SUMIFS(作業日報!$B$313:$B$333,作業日報!$A$313:$A$333,$A100,作業日報!$D$313:$D$333,"○")+SUMIFS(作業日報!$F$313:$F$333,作業日報!$E$313:$E$333,$A100,作業日報!$H$313:$H$333,"○")</f>
        <v>0</v>
      </c>
      <c r="M100" s="167">
        <f>SUMIFS(作業日報!$B$356:$B$376,作業日報!$A$356:$A$376,$A100,作業日報!$D$356:$D$376,"○")+SUMIFS(作業日報!$F$356:$F$376,作業日報!$E$356:$E$376,$A100,作業日報!$H$356:$H$376,"○")</f>
        <v>0</v>
      </c>
      <c r="N100" s="167">
        <f>SUMIFS(作業日報!$B$399:$B$419,作業日報!$A$399:$A$419,$A100,作業日報!$D$399:$D$419,"○")+SUMIFS(作業日報!$F$399:$F$419,作業日報!$E$399:$E$419,$A100,作業日報!$H$399:$H$419,"○")</f>
        <v>0</v>
      </c>
      <c r="O100" s="167">
        <f>SUMIFS(作業日報!$B$442:$B$462,作業日報!$A$442:$A$462,$A100,作業日報!$D$442:$D$462,"○")+SUMIFS(作業日報!$F$442:$F$462,作業日報!$E$442:$E$462,$A100,作業日報!$H$442:$H$462,"○")</f>
        <v>0</v>
      </c>
      <c r="P100" s="167">
        <f>SUMIFS(作業日報!$B$485:$B$505,作業日報!$A$485:$A$505,$A100,作業日報!$D$485:$D$505,"○")+SUMIFS(作業日報!$F$485:$F$505,作業日報!$E$485:$E$505,$A100,作業日報!$H$485:$H$505,"○")</f>
        <v>0</v>
      </c>
      <c r="Q100" s="167">
        <f>SUMIFS(作業日報!$B$528:$B$548,作業日報!$A$528:$A$548,$A100,作業日報!$D$528:$D$548,"○")+SUMIFS(作業日報!$F$528:$F$548,作業日報!$E$528:$E$548,$A100,作業日報!$H$528:$H$548,"○")</f>
        <v>0</v>
      </c>
      <c r="R100" s="167">
        <f>SUMIFS(作業日報!$B$571:$B$591,作業日報!$A$571:$A$591,$A100,作業日報!$D$571:$D$591,"○")+SUMIFS(作業日報!$F$571:$F$591,作業日報!$E$571:$E$591,$A100,作業日報!$H$571:$H$591,"○")</f>
        <v>0</v>
      </c>
      <c r="S100" s="230">
        <f>SUMIFS(作業日報!$B$614:$B$634,作業日報!$A$614:$A$634,$A100,作業日報!$D$614:$D$634,"○")+SUMIFS(作業日報!$F$614:$F$634,作業日報!$E$614:$E$634,$A100,作業日報!$H$614:$H$634,"○")</f>
        <v>0</v>
      </c>
      <c r="T100" s="237">
        <f>SUMIFS(作業日報!$B$657:$B$677,作業日報!$A$657:$A$677,$A100,作業日報!$D$657:$D$677,"○")+SUMIFS(作業日報!$F$657:$F$677,作業日報!$E$657:$E$677,$A100,作業日報!$H$657:$H$677,"○")</f>
        <v>0</v>
      </c>
      <c r="U100" s="238">
        <f>SUMIFS(作業日報!$B$700:$B$720,作業日報!$A$700:$A$720,$A100,作業日報!$D$700:$D$720,"○")+SUMIFS(作業日報!$F$700:$F$720,作業日報!$E$700:$E$720,$A100,作業日報!$H$700:$H$720,"○")</f>
        <v>0</v>
      </c>
      <c r="V100" s="238">
        <f>SUMIFS(作業日報!$B$743:$B$763,作業日報!$A$743:$A$763,$A100,作業日報!$D$743:$D$763,"○")+SUMIFS(作業日報!$F$743:$F$763,作業日報!$E$743:$E$763,$A100,作業日報!$H$743:$H$763,"○")</f>
        <v>0</v>
      </c>
      <c r="W100" s="238">
        <f>SUMIFS(作業日報!$B$786:$B$806,作業日報!$A$786:$A$806,$A100,作業日報!$D$786:$D$806,"○")+SUMIFS(作業日報!$F$786:$F$806,作業日報!$E$786:$E$806,$A100,作業日報!$H$786:$H$806,"○")</f>
        <v>0</v>
      </c>
      <c r="X100" s="238">
        <f>SUMIFS(作業日報!$B$829:$B$849,作業日報!$A$829:$A$849,$A100,作業日報!$D$829:$D$849,"○")+SUMIFS(作業日報!$F$829:$F$849,作業日報!$E$829:$E$849,$A100,作業日報!$H$829:$H$849,"○")</f>
        <v>0</v>
      </c>
      <c r="Y100" s="238">
        <f>SUMIFS(作業日報!$B$872:$B$892,作業日報!$A$872:$A$892,$A100,作業日報!$D$872:$D$892,"○")+SUMIFS(作業日報!$F$872:$F$892,作業日報!$E$872:$E$892,$A100,作業日報!$H$872:$H$892,"○")</f>
        <v>0</v>
      </c>
      <c r="Z100" s="238">
        <f>SUMIFS(作業日報!$B$915:$B$935,作業日報!$A$915:$A$935,$A100,作業日報!$D$915:$D$935,"○")+SUMIFS(作業日報!$F$915:$F$935,作業日報!$E$915:$E$935,$A100,作業日報!$H$915:$H$935,"○")</f>
        <v>0</v>
      </c>
      <c r="AA100" s="230">
        <f>SUMIFS(作業日報!$B$958:$B$978,作業日報!$A$958:$A$978,$A100,作業日報!$D$958:$D$978,"○")+SUMIFS(作業日報!$F$958:$F$978,作業日報!$E$958:$E$978,$A100,作業日報!$H$958:$H$978,"○")</f>
        <v>0</v>
      </c>
    </row>
    <row r="101" spans="1:27" ht="14.25" thickBot="1" x14ac:dyDescent="0.2">
      <c r="A101" s="172"/>
      <c r="B101" s="173"/>
      <c r="C101" s="174"/>
      <c r="D101" s="175">
        <f>SUMIFS(作業日報!B:B,作業日報!A:A,A101,作業日報!D:D,"○")+SUMIFS(作業日報!F:F,作業日報!E:E,A101,作業日報!H:H,"○")</f>
        <v>0</v>
      </c>
      <c r="E101" s="241">
        <f>SUMIFS(作業日報!$B$12:$B$32,作業日報!$A$12:$A$32,$A101,作業日報!$D$12:$D$32,"○")+SUMIFS(作業日報!$F$12:$F$32,作業日報!$E$12:$E$32,$A101,作業日報!$H$12:$H$32,"○")</f>
        <v>0</v>
      </c>
      <c r="F101" s="176">
        <f>SUMIFS(作業日報!$B$55:$B$75,作業日報!$A$55:$A$75,$A101,作業日報!$D$55:$D$75,"○")+SUMIFS(作業日報!$F$55:$F$75,作業日報!$E$55:$E$75,$A101,作業日報!$H$55:$H$75,"○")</f>
        <v>0</v>
      </c>
      <c r="G101" s="176">
        <f>SUMIFS(作業日報!$B$98:$B$118,作業日報!$A$98:$A$118,$A101,作業日報!$D$98:$D$118,"○")+SUMIFS(作業日報!$F$98:$F$118,作業日報!$E$98:$E$118,$A101,作業日報!$H$98:$H$118,"○")</f>
        <v>0</v>
      </c>
      <c r="H101" s="176">
        <f>SUMIFS(作業日報!$B$141:$B$161,作業日報!$A$141:$A$161,$A101,作業日報!$D$141:$D$161,"○")+SUMIFS(作業日報!$F$141:$F$161,作業日報!$E$141:$E$161,$A101,作業日報!$H$141:$H$161,"○")</f>
        <v>0</v>
      </c>
      <c r="I101" s="176">
        <f>SUMIFS(作業日報!$B$184:$B$204,作業日報!$A$184:$A$204,$A101,作業日報!$D$184:$D$204,"○")+SUMIFS(作業日報!$F$184:$F$204,作業日報!$E$184:$E$204,$A101,作業日報!$H$184:$H$204,"○")</f>
        <v>0</v>
      </c>
      <c r="J101" s="176">
        <f>SUMIFS(作業日報!$B$227:$B$247,作業日報!$A$227:$A$247,$A101,作業日報!$D$227:$D$247,"○")+SUMIFS(作業日報!$F$227:$F$247,作業日報!$E$227:$E$247,$A101,作業日報!$H$227:$H$247,"○")</f>
        <v>0</v>
      </c>
      <c r="K101" s="176">
        <f>SUMIFS(作業日報!$B$270:$B$290,作業日報!$A$270:$A$290,$A101,作業日報!$D$270:$D$290,"○")+SUMIFS(作業日報!$F$270:$F$290,作業日報!$E$270:$E$290,$A101,作業日報!$H$270:$H$290,"○")</f>
        <v>0</v>
      </c>
      <c r="L101" s="176">
        <f>SUMIFS(作業日報!$B$313:$B$333,作業日報!$A$313:$A$333,$A101,作業日報!$D$313:$D$333,"○")+SUMIFS(作業日報!$F$313:$F$333,作業日報!$E$313:$E$333,$A101,作業日報!$H$313:$H$333,"○")</f>
        <v>0</v>
      </c>
      <c r="M101" s="176">
        <f>SUMIFS(作業日報!$B$356:$B$376,作業日報!$A$356:$A$376,$A101,作業日報!$D$356:$D$376,"○")+SUMIFS(作業日報!$F$356:$F$376,作業日報!$E$356:$E$376,$A101,作業日報!$H$356:$H$376,"○")</f>
        <v>0</v>
      </c>
      <c r="N101" s="176">
        <f>SUMIFS(作業日報!$B$399:$B$419,作業日報!$A$399:$A$419,$A101,作業日報!$D$399:$D$419,"○")+SUMIFS(作業日報!$F$399:$F$419,作業日報!$E$399:$E$419,$A101,作業日報!$H$399:$H$419,"○")</f>
        <v>0</v>
      </c>
      <c r="O101" s="176">
        <f>SUMIFS(作業日報!$B$442:$B$462,作業日報!$A$442:$A$462,$A101,作業日報!$D$442:$D$462,"○")+SUMIFS(作業日報!$F$442:$F$462,作業日報!$E$442:$E$462,$A101,作業日報!$H$442:$H$462,"○")</f>
        <v>0</v>
      </c>
      <c r="P101" s="176">
        <f>SUMIFS(作業日報!$B$485:$B$505,作業日報!$A$485:$A$505,$A101,作業日報!$D$485:$D$505,"○")+SUMIFS(作業日報!$F$485:$F$505,作業日報!$E$485:$E$505,$A101,作業日報!$H$485:$H$505,"○")</f>
        <v>0</v>
      </c>
      <c r="Q101" s="176">
        <f>SUMIFS(作業日報!$B$528:$B$548,作業日報!$A$528:$A$548,$A101,作業日報!$D$528:$D$548,"○")+SUMIFS(作業日報!$F$528:$F$548,作業日報!$E$528:$E$548,$A101,作業日報!$H$528:$H$548,"○")</f>
        <v>0</v>
      </c>
      <c r="R101" s="176">
        <f>SUMIFS(作業日報!$B$571:$B$591,作業日報!$A$571:$A$591,$A101,作業日報!$D$571:$D$591,"○")+SUMIFS(作業日報!$F$571:$F$591,作業日報!$E$571:$E$591,$A101,作業日報!$H$571:$H$591,"○")</f>
        <v>0</v>
      </c>
      <c r="S101" s="231">
        <f>SUMIFS(作業日報!$B$614:$B$634,作業日報!$A$614:$A$634,$A101,作業日報!$D$614:$D$634,"○")+SUMIFS(作業日報!$F$614:$F$634,作業日報!$E$614:$E$634,$A101,作業日報!$H$614:$H$634,"○")</f>
        <v>0</v>
      </c>
      <c r="T101" s="242">
        <f>SUMIFS(作業日報!$B$657:$B$677,作業日報!$A$657:$A$677,$A101,作業日報!$D$657:$D$677,"○")+SUMIFS(作業日報!$F$657:$F$677,作業日報!$E$657:$E$677,$A101,作業日報!$H$657:$H$677,"○")</f>
        <v>0</v>
      </c>
      <c r="U101" s="243">
        <f>SUMIFS(作業日報!$B$700:$B$720,作業日報!$A$700:$A$720,$A101,作業日報!$D$700:$D$720,"○")+SUMIFS(作業日報!$F$700:$F$720,作業日報!$E$700:$E$720,$A101,作業日報!$H$700:$H$720,"○")</f>
        <v>0</v>
      </c>
      <c r="V101" s="243">
        <f>SUMIFS(作業日報!$B$743:$B$763,作業日報!$A$743:$A$763,$A101,作業日報!$D$743:$D$763,"○")+SUMIFS(作業日報!$F$743:$F$763,作業日報!$E$743:$E$763,$A101,作業日報!$H$743:$H$763,"○")</f>
        <v>0</v>
      </c>
      <c r="W101" s="243">
        <f>SUMIFS(作業日報!$B$786:$B$806,作業日報!$A$786:$A$806,$A101,作業日報!$D$786:$D$806,"○")+SUMIFS(作業日報!$F$786:$F$806,作業日報!$E$786:$E$806,$A101,作業日報!$H$786:$H$806,"○")</f>
        <v>0</v>
      </c>
      <c r="X101" s="243">
        <f>SUMIFS(作業日報!$B$829:$B$849,作業日報!$A$829:$A$849,$A101,作業日報!$D$829:$D$849,"○")+SUMIFS(作業日報!$F$829:$F$849,作業日報!$E$829:$E$849,$A101,作業日報!$H$829:$H$849,"○")</f>
        <v>0</v>
      </c>
      <c r="Y101" s="243">
        <f>SUMIFS(作業日報!$B$872:$B$892,作業日報!$A$872:$A$892,$A101,作業日報!$D$872:$D$892,"○")+SUMIFS(作業日報!$F$872:$F$892,作業日報!$E$872:$E$892,$A101,作業日報!$H$872:$H$892,"○")</f>
        <v>0</v>
      </c>
      <c r="Z101" s="243">
        <f>SUMIFS(作業日報!$B$915:$B$935,作業日報!$A$915:$A$935,$A101,作業日報!$D$915:$D$935,"○")+SUMIFS(作業日報!$F$915:$F$935,作業日報!$E$915:$E$935,$A101,作業日報!$H$915:$H$935,"○")</f>
        <v>0</v>
      </c>
      <c r="AA101" s="231">
        <f>SUMIFS(作業日報!$B$958:$B$978,作業日報!$A$958:$A$978,$A101,作業日報!$D$958:$D$978,"○")+SUMIFS(作業日報!$F$958:$F$978,作業日報!$E$958:$E$978,$A101,作業日報!$H$958:$H$978,"○")</f>
        <v>0</v>
      </c>
    </row>
    <row r="102" spans="1:27" ht="14.25" thickTop="1" x14ac:dyDescent="0.15"/>
  </sheetData>
  <phoneticPr fontId="3"/>
  <dataValidations count="1">
    <dataValidation type="list" allowBlank="1" showInputMessage="1" showErrorMessage="1" sqref="B3:B101">
      <formula1>"農業者,農業者以外"</formula1>
    </dataValidation>
  </dataValidations>
  <pageMargins left="0.51181102362204722" right="0.51181102362204722" top="0.74803149606299213" bottom="0.74803149606299213" header="0.31496062992125984" footer="0.31496062992125984"/>
  <pageSetup paperSize="9"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X119"/>
  <sheetViews>
    <sheetView view="pageBreakPreview" zoomScale="85" zoomScaleNormal="70" zoomScaleSheetLayoutView="85" workbookViewId="0">
      <selection activeCell="Q8" sqref="Q8"/>
    </sheetView>
  </sheetViews>
  <sheetFormatPr defaultColWidth="9" defaultRowHeight="18.75" x14ac:dyDescent="0.15"/>
  <cols>
    <col min="1" max="1" width="5.625" style="221" customWidth="1"/>
    <col min="2" max="2" width="7.25" style="2" customWidth="1"/>
    <col min="3" max="3" width="7.75" style="2" customWidth="1"/>
    <col min="4" max="4" width="8" style="2" customWidth="1"/>
    <col min="5" max="5" width="6.375" style="2" customWidth="1"/>
    <col min="6" max="7" width="7" style="2" customWidth="1"/>
    <col min="8" max="13" width="4.875" style="2" customWidth="1"/>
    <col min="14" max="14" width="9.125" style="2" customWidth="1"/>
    <col min="15" max="15" width="12.5" style="2" customWidth="1"/>
    <col min="16" max="16" width="21" style="2" customWidth="1"/>
    <col min="17" max="17" width="26" style="2" customWidth="1"/>
    <col min="18" max="25" width="7.625" style="2" customWidth="1"/>
    <col min="26" max="16384" width="9" style="2"/>
  </cols>
  <sheetData>
    <row r="1" spans="1:24" ht="24" customHeight="1" x14ac:dyDescent="0.45">
      <c r="B1" s="1" t="s">
        <v>0</v>
      </c>
      <c r="C1" s="3"/>
      <c r="D1" s="3"/>
      <c r="E1" s="3"/>
      <c r="F1" s="3"/>
      <c r="G1" s="3"/>
      <c r="H1" s="3"/>
      <c r="I1" s="3"/>
      <c r="J1" s="3"/>
      <c r="K1" s="3"/>
      <c r="L1" s="3"/>
      <c r="M1" s="3"/>
      <c r="N1" s="3"/>
      <c r="Q1" s="4" t="s">
        <v>1</v>
      </c>
      <c r="R1" s="3"/>
      <c r="S1" s="3"/>
      <c r="T1" s="3"/>
      <c r="U1" s="3"/>
      <c r="V1" s="3"/>
      <c r="W1" s="3"/>
    </row>
    <row r="2" spans="1:24" ht="27" customHeight="1" x14ac:dyDescent="0.15">
      <c r="C2" s="5"/>
      <c r="D2" s="5"/>
      <c r="E2" s="5"/>
      <c r="F2" s="6" t="s">
        <v>529</v>
      </c>
      <c r="G2" s="5">
        <f>作業日報!B1</f>
        <v>3</v>
      </c>
      <c r="H2" s="7" t="s">
        <v>3</v>
      </c>
      <c r="I2" s="5"/>
      <c r="J2" s="5"/>
      <c r="K2" s="5"/>
      <c r="L2" s="5"/>
      <c r="N2" s="5"/>
      <c r="O2" s="5"/>
      <c r="Q2" s="254" t="str">
        <f>作業日報!B2</f>
        <v>○○活動組織</v>
      </c>
    </row>
    <row r="3" spans="1:24" ht="27" customHeight="1" x14ac:dyDescent="0.15">
      <c r="B3" s="8" t="s">
        <v>4</v>
      </c>
      <c r="C3" s="9"/>
      <c r="D3" s="9"/>
      <c r="E3" s="9"/>
      <c r="F3" s="9"/>
      <c r="G3" s="9"/>
      <c r="H3" s="9"/>
      <c r="I3" s="9"/>
      <c r="J3" s="9"/>
      <c r="K3" s="9"/>
      <c r="L3" s="9"/>
      <c r="M3" s="9"/>
      <c r="N3" s="8"/>
      <c r="O3" s="9"/>
      <c r="P3" s="9"/>
      <c r="Q3" s="9"/>
    </row>
    <row r="4" spans="1:24" s="10" customFormat="1" ht="50.25" customHeight="1" x14ac:dyDescent="0.15">
      <c r="A4" s="221"/>
      <c r="B4" s="316" t="s">
        <v>5</v>
      </c>
      <c r="C4" s="317"/>
      <c r="D4" s="317"/>
      <c r="E4" s="317"/>
      <c r="F4" s="317"/>
      <c r="G4" s="317"/>
      <c r="H4" s="317"/>
      <c r="I4" s="317"/>
      <c r="J4" s="317"/>
      <c r="K4" s="317"/>
      <c r="L4" s="317"/>
      <c r="M4" s="317"/>
      <c r="N4" s="317"/>
      <c r="O4" s="317"/>
      <c r="P4" s="317"/>
      <c r="Q4" s="317"/>
    </row>
    <row r="5" spans="1:24" ht="19.5" customHeight="1" x14ac:dyDescent="0.15">
      <c r="B5" s="313" t="s">
        <v>6</v>
      </c>
      <c r="C5" s="313"/>
      <c r="D5" s="313"/>
      <c r="E5" s="314" t="s">
        <v>7</v>
      </c>
      <c r="F5" s="314"/>
      <c r="G5" s="314"/>
      <c r="H5" s="318" t="s">
        <v>8</v>
      </c>
      <c r="I5" s="319"/>
      <c r="J5" s="319"/>
      <c r="K5" s="319"/>
      <c r="L5" s="319"/>
      <c r="M5" s="319"/>
      <c r="N5" s="314" t="s">
        <v>9</v>
      </c>
      <c r="O5" s="314"/>
      <c r="P5" s="314"/>
      <c r="Q5" s="313" t="s">
        <v>10</v>
      </c>
      <c r="R5" s="311"/>
      <c r="S5" s="312"/>
      <c r="T5" s="312"/>
      <c r="U5" s="312"/>
      <c r="V5" s="312"/>
      <c r="W5" s="312"/>
      <c r="X5" s="312"/>
    </row>
    <row r="6" spans="1:24" ht="18" customHeight="1" x14ac:dyDescent="0.15">
      <c r="B6" s="313" t="s">
        <v>11</v>
      </c>
      <c r="C6" s="314" t="s">
        <v>12</v>
      </c>
      <c r="D6" s="314"/>
      <c r="E6" s="314" t="s">
        <v>13</v>
      </c>
      <c r="F6" s="313" t="s">
        <v>14</v>
      </c>
      <c r="G6" s="313" t="s">
        <v>15</v>
      </c>
      <c r="H6" s="320"/>
      <c r="I6" s="321"/>
      <c r="J6" s="321"/>
      <c r="K6" s="321"/>
      <c r="L6" s="321"/>
      <c r="M6" s="321"/>
      <c r="N6" s="314" t="s">
        <v>16</v>
      </c>
      <c r="O6" s="313" t="s">
        <v>17</v>
      </c>
      <c r="P6" s="314" t="s">
        <v>18</v>
      </c>
      <c r="Q6" s="314"/>
      <c r="R6" s="311"/>
      <c r="S6" s="312"/>
      <c r="T6" s="312"/>
      <c r="U6" s="312"/>
      <c r="V6" s="312"/>
      <c r="W6" s="312"/>
      <c r="X6" s="312"/>
    </row>
    <row r="7" spans="1:24" ht="21" customHeight="1" x14ac:dyDescent="0.15">
      <c r="A7" s="221" t="s">
        <v>499</v>
      </c>
      <c r="B7" s="313"/>
      <c r="C7" s="11" t="s">
        <v>19</v>
      </c>
      <c r="D7" s="11" t="s">
        <v>12</v>
      </c>
      <c r="E7" s="314"/>
      <c r="F7" s="313"/>
      <c r="G7" s="314"/>
      <c r="H7" s="322"/>
      <c r="I7" s="323"/>
      <c r="J7" s="323"/>
      <c r="K7" s="323"/>
      <c r="L7" s="323"/>
      <c r="M7" s="323"/>
      <c r="N7" s="314"/>
      <c r="O7" s="313"/>
      <c r="P7" s="314"/>
      <c r="Q7" s="314"/>
      <c r="R7" s="311"/>
      <c r="S7" s="312"/>
      <c r="T7" s="312"/>
      <c r="U7" s="312"/>
      <c r="V7" s="312"/>
      <c r="W7" s="312"/>
      <c r="X7" s="312"/>
    </row>
    <row r="8" spans="1:24" ht="12" customHeight="1" x14ac:dyDescent="0.15">
      <c r="A8" s="290">
        <v>1</v>
      </c>
      <c r="B8" s="291">
        <f>IF(VLOOKUP($A8,作業日報!$I:$T,2,FALSE)=0,"",VLOOKUP($A8,作業日報!$I:$T,2,FALSE))</f>
        <v>44287</v>
      </c>
      <c r="C8" s="294">
        <f>IF(VLOOKUP($A8,作業日報!$I:$T,3,FALSE)=0,"",VLOOKUP($A8,作業日報!$I:$T,3,FALSE))</f>
        <v>0.375</v>
      </c>
      <c r="D8" s="297">
        <f>IF(ISERROR(VLOOKUP($A8,作業日報!$I:$T,4,FALSE))=TRUE,"",VLOOKUP($A8,作業日報!$I:$T,4,FALSE))</f>
        <v>7.0000000000000009</v>
      </c>
      <c r="E8" s="300">
        <f>IF(VLOOKUP($A8,作業日報!$I:$T,5,FALSE)=0,"",VLOOKUP($A8,作業日報!$I:$T,5,FALSE))</f>
        <v>2</v>
      </c>
      <c r="F8" s="300">
        <f>IF(VLOOKUP($A8,作業日報!$I:$T,6,FALSE)=0,"",VLOOKUP($A8,作業日報!$I:$T,6,FALSE))</f>
        <v>1</v>
      </c>
      <c r="G8" s="303">
        <f>IF(B8="","",SUM(E8:F8))</f>
        <v>3</v>
      </c>
      <c r="H8" s="284">
        <f>IF(VLOOKUP($A8,作業日報!$I:$T,7,FALSE)=0,"",VLOOKUP($A8,作業日報!$I:$T,7,FALSE))</f>
        <v>1</v>
      </c>
      <c r="I8" s="284">
        <f>IF(VLOOKUP($A8,作業日報!$I:$T,8,FALSE)=0,"",VLOOKUP($A8,作業日報!$I:$T,8,FALSE))</f>
        <v>2</v>
      </c>
      <c r="J8" s="284">
        <f>IF(VLOOKUP($A8,作業日報!$I:$T,9,FALSE)=0,"",VLOOKUP($A8,作業日報!$I:$T,9,FALSE))</f>
        <v>3</v>
      </c>
      <c r="K8" s="287"/>
      <c r="L8" s="287"/>
      <c r="M8" s="287"/>
      <c r="N8" s="248" t="str">
        <f>IF(H8="","",(IFERROR(VLOOKUP($H8,【選択肢】!$K$3:$O$74,2,)," ")))</f>
        <v>農地維持</v>
      </c>
      <c r="O8" s="248" t="str">
        <f>IF(H8="","",(IFERROR(VLOOKUP($H8,【選択肢】!$K$3:$O$74,4,)," ")))</f>
        <v>点検</v>
      </c>
      <c r="P8" s="248" t="str">
        <f>IF(H8="","",(IFERROR(VLOOKUP($H8,【選択肢】!$K$3:$O$74,5,)," ")))</f>
        <v>1 点検</v>
      </c>
      <c r="Q8" s="249" t="str">
        <f>IF(VLOOKUP($A8,作業日報!$I:$T,10,FALSE)=0,"",VLOOKUP($A8,作業日報!$I:$T,10,FALSE))</f>
        <v>a</v>
      </c>
      <c r="R8" s="12"/>
      <c r="S8" s="13"/>
      <c r="T8" s="13"/>
      <c r="U8" s="13"/>
      <c r="V8" s="13"/>
      <c r="W8" s="13"/>
      <c r="X8" s="13"/>
    </row>
    <row r="9" spans="1:24" ht="12" customHeight="1" x14ac:dyDescent="0.15">
      <c r="A9" s="290"/>
      <c r="B9" s="292"/>
      <c r="C9" s="295"/>
      <c r="D9" s="298"/>
      <c r="E9" s="301"/>
      <c r="F9" s="301"/>
      <c r="G9" s="304"/>
      <c r="H9" s="285"/>
      <c r="I9" s="285"/>
      <c r="J9" s="285"/>
      <c r="K9" s="288"/>
      <c r="L9" s="288"/>
      <c r="M9" s="288"/>
      <c r="N9" s="250" t="str">
        <f>IF(I8="","",IFERROR(VLOOKUP($I8,【選択肢】!$K$3:$O$74,2,)," "))</f>
        <v>農地維持</v>
      </c>
      <c r="O9" s="250" t="str">
        <f>IF(I8="","",IFERROR(VLOOKUP($I8,【選択肢】!$K$3:$O$74,4,)," "))</f>
        <v>計画策定</v>
      </c>
      <c r="P9" s="250" t="str">
        <f>IF(I8="","",IFERROR(VLOOKUP($I8,【選択肢】!$K$3:$O$74,5,)," "))</f>
        <v>2 年度活動計画の策定</v>
      </c>
      <c r="Q9" s="251" t="str">
        <f>IF(VLOOKUP($A8,作業日報!$I:$T,11,FALSE)=0,"",VLOOKUP($A8,作業日報!$I:$T,11,FALSE))</f>
        <v>b</v>
      </c>
      <c r="R9" s="12"/>
      <c r="S9" s="13"/>
      <c r="T9" s="13"/>
      <c r="U9" s="13"/>
      <c r="V9" s="13"/>
      <c r="W9" s="13"/>
      <c r="X9" s="13"/>
    </row>
    <row r="10" spans="1:24" ht="12" customHeight="1" x14ac:dyDescent="0.15">
      <c r="A10" s="290"/>
      <c r="B10" s="293"/>
      <c r="C10" s="296"/>
      <c r="D10" s="299"/>
      <c r="E10" s="302"/>
      <c r="F10" s="302"/>
      <c r="G10" s="305"/>
      <c r="H10" s="286"/>
      <c r="I10" s="286"/>
      <c r="J10" s="286"/>
      <c r="K10" s="289"/>
      <c r="L10" s="289"/>
      <c r="M10" s="289"/>
      <c r="N10" s="252" t="str">
        <f>IF(J8="","",IFERROR(VLOOKUP($J8,【選択肢】!$K$3:$O$74,2,)," "))</f>
        <v>農地維持</v>
      </c>
      <c r="O10" s="252" t="str">
        <f>IF(J8="","",IFERROR(VLOOKUP($J8,【選択肢】!$K$3:$O$74,4,)," "))</f>
        <v>研修</v>
      </c>
      <c r="P10" s="252" t="str">
        <f>IF(J8="","",IFERROR(VLOOKUP($J8,【選択肢】!$K$3:$O$74,5,)," "))</f>
        <v>3 事務・組織運営等に関する研修</v>
      </c>
      <c r="Q10" s="253" t="str">
        <f>IF(VLOOKUP($A8,作業日報!$I:$T,12,FALSE)=0,"",VLOOKUP($A8,作業日報!$I:$T,12,FALSE))</f>
        <v>c</v>
      </c>
      <c r="R10" s="12"/>
      <c r="S10" s="13"/>
      <c r="T10" s="13"/>
      <c r="U10" s="13"/>
      <c r="V10" s="13"/>
      <c r="W10" s="13"/>
      <c r="X10" s="13"/>
    </row>
    <row r="11" spans="1:24" ht="12" customHeight="1" x14ac:dyDescent="0.15">
      <c r="A11" s="290">
        <v>2</v>
      </c>
      <c r="B11" s="291">
        <f>IF(VLOOKUP($A11,作業日報!$I:$T,2,FALSE)=0,"",VLOOKUP($A11,作業日報!$I:$T,2,FALSE))</f>
        <v>44292</v>
      </c>
      <c r="C11" s="294">
        <f>IF(VLOOKUP($A11,作業日報!$I:$T,3,FALSE)=0,"",VLOOKUP($A11,作業日報!$I:$T,3,FALSE))</f>
        <v>0.29166666666666669</v>
      </c>
      <c r="D11" s="297">
        <f>IF(ISERROR(VLOOKUP($A11,作業日報!$I:$T,4,FALSE))=TRUE,"",VLOOKUP($A11,作業日報!$I:$T,4,FALSE))</f>
        <v>1.9999999999999996</v>
      </c>
      <c r="E11" s="300">
        <f>IF(VLOOKUP($A11,作業日報!$I:$T,5,FALSE)=0,"",VLOOKUP($A11,作業日報!$I:$T,5,FALSE))</f>
        <v>1</v>
      </c>
      <c r="F11" s="300">
        <f>IF(VLOOKUP($A11,作業日報!$I:$T,6,FALSE)=0,"",VLOOKUP($A11,作業日報!$I:$T,6,FALSE))</f>
        <v>1</v>
      </c>
      <c r="G11" s="303">
        <f t="shared" ref="G11" si="0">IF(B11="","",SUM(E11:F11))</f>
        <v>2</v>
      </c>
      <c r="H11" s="284">
        <f>IF(VLOOKUP($A11,作業日報!$I:$T,7,FALSE)=0,"",VLOOKUP($A11,作業日報!$I:$T,7,FALSE))</f>
        <v>200</v>
      </c>
      <c r="I11" s="284">
        <f>IF(VLOOKUP($A11,作業日報!$I:$T,8,FALSE)=0,"",VLOOKUP($A11,作業日報!$I:$T,8,FALSE))</f>
        <v>2</v>
      </c>
      <c r="J11" s="284">
        <f>IF(VLOOKUP($A11,作業日報!$I:$T,9,FALSE)=0,"",VLOOKUP($A11,作業日報!$I:$T,9,FALSE))</f>
        <v>19</v>
      </c>
      <c r="K11" s="287"/>
      <c r="L11" s="287"/>
      <c r="M11" s="287"/>
      <c r="N11" s="248" t="str">
        <f>IF(H11="","",(IFERROR(VLOOKUP($H11,【選択肢】!$K$3:$O$74,2,)," ")))</f>
        <v>-</v>
      </c>
      <c r="O11" s="248" t="str">
        <f>IF(H11="","",(IFERROR(VLOOKUP($H11,【選択肢】!$K$3:$O$74,4,)," ")))</f>
        <v>事務処理</v>
      </c>
      <c r="P11" s="248" t="str">
        <f>IF(H11="","",(IFERROR(VLOOKUP($H11,【選択肢】!$K$3:$O$74,5,)," ")))</f>
        <v>200 事務処理</v>
      </c>
      <c r="Q11" s="249" t="str">
        <f>IF(VLOOKUP($A11,作業日報!$I:$T,10,FALSE)=0,"",VLOOKUP($A11,作業日報!$I:$T,10,FALSE))</f>
        <v>事務整備</v>
      </c>
      <c r="R11" s="12"/>
      <c r="S11" s="13"/>
      <c r="T11" s="13"/>
      <c r="U11" s="13"/>
      <c r="V11" s="13"/>
      <c r="W11" s="13"/>
      <c r="X11" s="13"/>
    </row>
    <row r="12" spans="1:24" ht="12" customHeight="1" x14ac:dyDescent="0.15">
      <c r="A12" s="290"/>
      <c r="B12" s="292"/>
      <c r="C12" s="295"/>
      <c r="D12" s="298"/>
      <c r="E12" s="301"/>
      <c r="F12" s="301"/>
      <c r="G12" s="304"/>
      <c r="H12" s="285"/>
      <c r="I12" s="285"/>
      <c r="J12" s="285"/>
      <c r="K12" s="288"/>
      <c r="L12" s="288"/>
      <c r="M12" s="288"/>
      <c r="N12" s="250" t="str">
        <f>IF(I11="","",IFERROR(VLOOKUP($I11,【選択肢】!$K$3:$O$74,2,)," "))</f>
        <v>農地維持</v>
      </c>
      <c r="O12" s="250" t="str">
        <f>IF(I11="","",IFERROR(VLOOKUP($I11,【選択肢】!$K$3:$O$74,4,)," "))</f>
        <v>計画策定</v>
      </c>
      <c r="P12" s="250" t="str">
        <f>IF(I11="","",IFERROR(VLOOKUP($I11,【選択肢】!$K$3:$O$74,5,)," "))</f>
        <v>2 年度活動計画の策定</v>
      </c>
      <c r="Q12" s="251" t="str">
        <f>IF(VLOOKUP($A11,作業日報!$I:$T,11,FALSE)=0,"",VLOOKUP($A11,作業日報!$I:$T,11,FALSE))</f>
        <v/>
      </c>
      <c r="R12" s="12"/>
      <c r="S12" s="13"/>
      <c r="T12" s="13"/>
      <c r="U12" s="13"/>
      <c r="V12" s="13"/>
      <c r="W12" s="13"/>
      <c r="X12" s="13"/>
    </row>
    <row r="13" spans="1:24" ht="12" customHeight="1" x14ac:dyDescent="0.15">
      <c r="A13" s="290"/>
      <c r="B13" s="293"/>
      <c r="C13" s="296"/>
      <c r="D13" s="299"/>
      <c r="E13" s="302"/>
      <c r="F13" s="302"/>
      <c r="G13" s="305"/>
      <c r="H13" s="286"/>
      <c r="I13" s="286"/>
      <c r="J13" s="286"/>
      <c r="K13" s="289"/>
      <c r="L13" s="289"/>
      <c r="M13" s="289"/>
      <c r="N13" s="252" t="str">
        <f>IF(J11="","",IFERROR(VLOOKUP($J11,【選択肢】!$K$3:$O$74,2,)," "))</f>
        <v>農地維持</v>
      </c>
      <c r="O13" s="252" t="str">
        <f>IF(J11="","",IFERROR(VLOOKUP($J11,【選択肢】!$K$3:$O$74,4,)," "))</f>
        <v>推進活動</v>
      </c>
      <c r="P13" s="252" t="str">
        <f>IF(J11="","",IFERROR(VLOOKUP($J11,【選択肢】!$K$3:$O$74,5,)," "))</f>
        <v>19 不在村地主との連絡体制の整備等</v>
      </c>
      <c r="Q13" s="253" t="str">
        <f>IF(VLOOKUP($A11,作業日報!$I:$T,12,FALSE)=0,"",VLOOKUP($A11,作業日報!$I:$T,12,FALSE))</f>
        <v>不在村地主との連絡体制の整備、調整、それに必要な調査</v>
      </c>
      <c r="R13" s="12"/>
      <c r="S13" s="13"/>
      <c r="T13" s="13"/>
      <c r="U13" s="13"/>
      <c r="V13" s="13"/>
      <c r="W13" s="13"/>
      <c r="X13" s="13"/>
    </row>
    <row r="14" spans="1:24" ht="12" customHeight="1" x14ac:dyDescent="0.15">
      <c r="A14" s="290">
        <v>3</v>
      </c>
      <c r="B14" s="291">
        <f>IF(VLOOKUP($A14,作業日報!$I:$T,2,FALSE)=0,"",VLOOKUP($A14,作業日報!$I:$T,2,FALSE))</f>
        <v>44317</v>
      </c>
      <c r="C14" s="294">
        <f>IF(VLOOKUP($A14,作業日報!$I:$T,3,FALSE)=0,"",VLOOKUP($A14,作業日報!$I:$T,3,FALSE))</f>
        <v>0.66666666666666663</v>
      </c>
      <c r="D14" s="297">
        <f>IF(ISERROR(VLOOKUP($A14,作業日報!$I:$T,4,FALSE))=TRUE,"",VLOOKUP($A14,作業日報!$I:$T,4,FALSE))</f>
        <v>1.0000000000000018</v>
      </c>
      <c r="E14" s="300" t="str">
        <f>IF(VLOOKUP($A14,作業日報!$I:$T,5,FALSE)=0,"",VLOOKUP($A14,作業日報!$I:$T,5,FALSE))</f>
        <v/>
      </c>
      <c r="F14" s="300">
        <f>IF(VLOOKUP($A14,作業日報!$I:$T,6,FALSE)=0,"",VLOOKUP($A14,作業日報!$I:$T,6,FALSE))</f>
        <v>3</v>
      </c>
      <c r="G14" s="303">
        <f t="shared" ref="G14" si="1">IF(B14="","",SUM(E14:F14))</f>
        <v>3</v>
      </c>
      <c r="H14" s="284">
        <f>IF(VLOOKUP($A14,作業日報!$I:$T,7,FALSE)=0,"",VLOOKUP($A14,作業日報!$I:$T,7,FALSE))</f>
        <v>35</v>
      </c>
      <c r="I14" s="284">
        <f>IF(VLOOKUP($A14,作業日報!$I:$T,8,FALSE)=0,"",VLOOKUP($A14,作業日報!$I:$T,8,FALSE))</f>
        <v>36</v>
      </c>
      <c r="J14" s="284" t="str">
        <f>IF(VLOOKUP($A14,作業日報!$I:$T,9,FALSE)=0,"",VLOOKUP($A14,作業日報!$I:$T,9,FALSE))</f>
        <v/>
      </c>
      <c r="K14" s="287"/>
      <c r="L14" s="287"/>
      <c r="M14" s="287"/>
      <c r="N14" s="248" t="str">
        <f>IF(H14="","",(IFERROR(VLOOKUP($H14,【選択肢】!$K$3:$O$74,2,)," ")))</f>
        <v>共同</v>
      </c>
      <c r="O14" s="248" t="str">
        <f>IF(H14="","",(IFERROR(VLOOKUP($H14,【選択肢】!$K$3:$O$74,4,)," ")))</f>
        <v>水質保全</v>
      </c>
      <c r="P14" s="248" t="str">
        <f>IF(H14="","",(IFERROR(VLOOKUP($H14,【選択肢】!$K$3:$O$74,5,)," ")))</f>
        <v>35 水質保全計画、農地保全計画の策定</v>
      </c>
      <c r="Q14" s="249" t="str">
        <f>IF(VLOOKUP($A14,作業日報!$I:$T,10,FALSE)=0,"",VLOOKUP($A14,作業日報!$I:$T,10,FALSE))</f>
        <v>農地の保全に係る計画の策定</v>
      </c>
      <c r="R14" s="12"/>
      <c r="S14" s="13"/>
      <c r="T14" s="13"/>
      <c r="U14" s="13"/>
      <c r="V14" s="13"/>
      <c r="W14" s="13"/>
      <c r="X14" s="13"/>
    </row>
    <row r="15" spans="1:24" ht="12" customHeight="1" x14ac:dyDescent="0.15">
      <c r="A15" s="290"/>
      <c r="B15" s="292"/>
      <c r="C15" s="295"/>
      <c r="D15" s="298"/>
      <c r="E15" s="301"/>
      <c r="F15" s="301"/>
      <c r="G15" s="304"/>
      <c r="H15" s="285"/>
      <c r="I15" s="285"/>
      <c r="J15" s="285"/>
      <c r="K15" s="288"/>
      <c r="L15" s="288"/>
      <c r="M15" s="288"/>
      <c r="N15" s="250" t="str">
        <f>IF(I14="","",IFERROR(VLOOKUP($I14,【選択肢】!$K$3:$O$74,2,)," "))</f>
        <v>共同</v>
      </c>
      <c r="O15" s="250" t="str">
        <f>IF(I14="","",IFERROR(VLOOKUP($I14,【選択肢】!$K$3:$O$74,4,)," "))</f>
        <v>景観形成・生活環境保全</v>
      </c>
      <c r="P15" s="250" t="str">
        <f>IF(I14="","",IFERROR(VLOOKUP($I14,【選択肢】!$K$3:$O$74,5,)," "))</f>
        <v>36 景観形成計画、生活環境保全計画の策定</v>
      </c>
      <c r="Q15" s="251" t="str">
        <f>IF(VLOOKUP($A14,作業日報!$I:$T,11,FALSE)=0,"",VLOOKUP($A14,作業日報!$I:$T,11,FALSE))</f>
        <v>景観形成、生活環境保全計画の策定</v>
      </c>
      <c r="R15" s="12"/>
      <c r="S15" s="13"/>
      <c r="T15" s="13"/>
      <c r="U15" s="13"/>
      <c r="V15" s="13"/>
      <c r="W15" s="13"/>
      <c r="X15" s="13"/>
    </row>
    <row r="16" spans="1:24" ht="12" customHeight="1" x14ac:dyDescent="0.15">
      <c r="A16" s="290"/>
      <c r="B16" s="293"/>
      <c r="C16" s="296"/>
      <c r="D16" s="299"/>
      <c r="E16" s="302"/>
      <c r="F16" s="302"/>
      <c r="G16" s="305"/>
      <c r="H16" s="286"/>
      <c r="I16" s="286"/>
      <c r="J16" s="286"/>
      <c r="K16" s="289"/>
      <c r="L16" s="289"/>
      <c r="M16" s="289"/>
      <c r="N16" s="252" t="str">
        <f>IF(J14="","",IFERROR(VLOOKUP($J14,【選択肢】!$K$3:$O$74,2,)," "))</f>
        <v/>
      </c>
      <c r="O16" s="252" t="str">
        <f>IF(J14="","",IFERROR(VLOOKUP($J14,【選択肢】!$K$3:$O$74,4,)," "))</f>
        <v/>
      </c>
      <c r="P16" s="252" t="str">
        <f>IF(J14="","",IFERROR(VLOOKUP($J14,【選択肢】!$K$3:$O$74,5,)," "))</f>
        <v/>
      </c>
      <c r="Q16" s="253" t="str">
        <f>IF(VLOOKUP($A14,作業日報!$I:$T,12,FALSE)=0,"",VLOOKUP($A14,作業日報!$I:$T,12,FALSE))</f>
        <v/>
      </c>
      <c r="R16" s="12"/>
      <c r="S16" s="13"/>
      <c r="T16" s="13"/>
      <c r="U16" s="13"/>
      <c r="V16" s="13"/>
      <c r="W16" s="13"/>
      <c r="X16" s="13"/>
    </row>
    <row r="17" spans="1:24" ht="12" customHeight="1" x14ac:dyDescent="0.15">
      <c r="A17" s="290">
        <v>4</v>
      </c>
      <c r="B17" s="291" t="str">
        <f>IF(VLOOKUP($A17,作業日報!$I:$T,2,FALSE)=0,"",VLOOKUP($A17,作業日報!$I:$T,2,FALSE))</f>
        <v/>
      </c>
      <c r="C17" s="294" t="str">
        <f>IF(VLOOKUP($A17,作業日報!$I:$T,3,FALSE)=0,"",VLOOKUP($A17,作業日報!$I:$T,3,FALSE))</f>
        <v/>
      </c>
      <c r="D17" s="297" t="str">
        <f>IF(ISERROR(VLOOKUP($A17,作業日報!$I:$T,4,FALSE))=TRUE,"",VLOOKUP($A17,作業日報!$I:$T,4,FALSE))</f>
        <v/>
      </c>
      <c r="E17" s="300" t="str">
        <f>IF(VLOOKUP($A17,作業日報!$I:$T,5,FALSE)=0,"",VLOOKUP($A17,作業日報!$I:$T,5,FALSE))</f>
        <v/>
      </c>
      <c r="F17" s="300" t="str">
        <f>IF(VLOOKUP($A17,作業日報!$I:$T,6,FALSE)=0,"",VLOOKUP($A17,作業日報!$I:$T,6,FALSE))</f>
        <v/>
      </c>
      <c r="G17" s="303" t="str">
        <f t="shared" ref="G17" si="2">IF(B17="","",SUM(E17:F17))</f>
        <v/>
      </c>
      <c r="H17" s="284" t="str">
        <f>IF(VLOOKUP($A17,作業日報!$I:$T,7,FALSE)=0,"",VLOOKUP($A17,作業日報!$I:$T,7,FALSE))</f>
        <v/>
      </c>
      <c r="I17" s="284" t="str">
        <f>IF(VLOOKUP($A17,作業日報!$I:$T,8,FALSE)=0,"",VLOOKUP($A17,作業日報!$I:$T,8,FALSE))</f>
        <v/>
      </c>
      <c r="J17" s="284" t="str">
        <f>IF(VLOOKUP($A17,作業日報!$I:$T,9,FALSE)=0,"",VLOOKUP($A17,作業日報!$I:$T,9,FALSE))</f>
        <v/>
      </c>
      <c r="K17" s="287"/>
      <c r="L17" s="287"/>
      <c r="M17" s="287"/>
      <c r="N17" s="248" t="str">
        <f>IF(H17="","",(IFERROR(VLOOKUP($H17,【選択肢】!$K$3:$O$74,2,)," ")))</f>
        <v/>
      </c>
      <c r="O17" s="248" t="str">
        <f>IF(H17="","",(IFERROR(VLOOKUP($H17,【選択肢】!$K$3:$O$74,4,)," ")))</f>
        <v/>
      </c>
      <c r="P17" s="248" t="str">
        <f>IF(H17="","",(IFERROR(VLOOKUP($H17,【選択肢】!$K$3:$O$74,5,)," ")))</f>
        <v/>
      </c>
      <c r="Q17" s="249" t="str">
        <f>IF(VLOOKUP($A17,作業日報!$I:$T,10,FALSE)=0,"",VLOOKUP($A17,作業日報!$I:$T,10,FALSE))</f>
        <v/>
      </c>
      <c r="R17" s="12"/>
      <c r="S17" s="13"/>
      <c r="T17" s="13"/>
      <c r="U17" s="13"/>
      <c r="V17" s="13"/>
      <c r="W17" s="13"/>
      <c r="X17" s="13"/>
    </row>
    <row r="18" spans="1:24" ht="12" customHeight="1" x14ac:dyDescent="0.15">
      <c r="A18" s="290"/>
      <c r="B18" s="292"/>
      <c r="C18" s="295"/>
      <c r="D18" s="298"/>
      <c r="E18" s="301"/>
      <c r="F18" s="301"/>
      <c r="G18" s="304"/>
      <c r="H18" s="285"/>
      <c r="I18" s="285"/>
      <c r="J18" s="285"/>
      <c r="K18" s="288"/>
      <c r="L18" s="288"/>
      <c r="M18" s="288"/>
      <c r="N18" s="250" t="str">
        <f>IF(I17="","",IFERROR(VLOOKUP($I17,【選択肢】!$K$3:$O$74,2,)," "))</f>
        <v/>
      </c>
      <c r="O18" s="250" t="str">
        <f>IF(I17="","",IFERROR(VLOOKUP($I17,【選択肢】!$K$3:$O$74,4,)," "))</f>
        <v/>
      </c>
      <c r="P18" s="250" t="str">
        <f>IF(I17="","",IFERROR(VLOOKUP($I17,【選択肢】!$K$3:$O$74,5,)," "))</f>
        <v/>
      </c>
      <c r="Q18" s="251" t="str">
        <f>IF(VLOOKUP($A17,作業日報!$I:$T,11,FALSE)=0,"",VLOOKUP($A17,作業日報!$I:$T,11,FALSE))</f>
        <v/>
      </c>
      <c r="R18" s="12"/>
      <c r="S18" s="13"/>
      <c r="T18" s="13"/>
      <c r="U18" s="13"/>
      <c r="V18" s="13"/>
      <c r="W18" s="13"/>
      <c r="X18" s="13"/>
    </row>
    <row r="19" spans="1:24" ht="12" customHeight="1" x14ac:dyDescent="0.15">
      <c r="A19" s="290"/>
      <c r="B19" s="293"/>
      <c r="C19" s="296"/>
      <c r="D19" s="299"/>
      <c r="E19" s="302"/>
      <c r="F19" s="302"/>
      <c r="G19" s="305"/>
      <c r="H19" s="286"/>
      <c r="I19" s="286"/>
      <c r="J19" s="286"/>
      <c r="K19" s="289"/>
      <c r="L19" s="289"/>
      <c r="M19" s="289"/>
      <c r="N19" s="252" t="str">
        <f>IF(J17="","",IFERROR(VLOOKUP($J17,【選択肢】!$K$3:$O$74,2,)," "))</f>
        <v/>
      </c>
      <c r="O19" s="252" t="str">
        <f>IF(J17="","",IFERROR(VLOOKUP($J17,【選択肢】!$K$3:$O$74,4,)," "))</f>
        <v/>
      </c>
      <c r="P19" s="252" t="str">
        <f>IF(J17="","",IFERROR(VLOOKUP($J17,【選択肢】!$K$3:$O$74,5,)," "))</f>
        <v/>
      </c>
      <c r="Q19" s="253" t="str">
        <f>IF(VLOOKUP($A17,作業日報!$I:$T,12,FALSE)=0,"",VLOOKUP($A17,作業日報!$I:$T,12,FALSE))</f>
        <v/>
      </c>
      <c r="R19" s="12"/>
      <c r="S19" s="13"/>
      <c r="T19" s="13"/>
      <c r="U19" s="13"/>
      <c r="V19" s="13"/>
      <c r="W19" s="13"/>
      <c r="X19" s="13"/>
    </row>
    <row r="20" spans="1:24" ht="12" customHeight="1" x14ac:dyDescent="0.15">
      <c r="A20" s="290">
        <v>5</v>
      </c>
      <c r="B20" s="291" t="str">
        <f>IF(VLOOKUP($A20,作業日報!$I:$T,2,FALSE)=0,"",VLOOKUP($A20,作業日報!$I:$T,2,FALSE))</f>
        <v/>
      </c>
      <c r="C20" s="294" t="str">
        <f>IF(VLOOKUP($A20,作業日報!$I:$T,3,FALSE)=0,"",VLOOKUP($A20,作業日報!$I:$T,3,FALSE))</f>
        <v/>
      </c>
      <c r="D20" s="297" t="str">
        <f>IF(ISERROR(VLOOKUP($A20,作業日報!$I:$T,4,FALSE))=TRUE,"",VLOOKUP($A20,作業日報!$I:$T,4,FALSE))</f>
        <v/>
      </c>
      <c r="E20" s="300" t="str">
        <f>IF(VLOOKUP($A20,作業日報!$I:$T,5,FALSE)=0,"",VLOOKUP($A20,作業日報!$I:$T,5,FALSE))</f>
        <v/>
      </c>
      <c r="F20" s="300" t="str">
        <f>IF(VLOOKUP($A20,作業日報!$I:$T,6,FALSE)=0,"",VLOOKUP($A20,作業日報!$I:$T,6,FALSE))</f>
        <v/>
      </c>
      <c r="G20" s="303" t="str">
        <f t="shared" ref="G20" si="3">IF(B20="","",SUM(E20:F20))</f>
        <v/>
      </c>
      <c r="H20" s="284" t="str">
        <f>IF(VLOOKUP($A20,作業日報!$I:$T,7,FALSE)=0,"",VLOOKUP($A20,作業日報!$I:$T,7,FALSE))</f>
        <v/>
      </c>
      <c r="I20" s="284" t="str">
        <f>IF(VLOOKUP($A20,作業日報!$I:$T,8,FALSE)=0,"",VLOOKUP($A20,作業日報!$I:$T,8,FALSE))</f>
        <v/>
      </c>
      <c r="J20" s="284" t="str">
        <f>IF(VLOOKUP($A20,作業日報!$I:$T,9,FALSE)=0,"",VLOOKUP($A20,作業日報!$I:$T,9,FALSE))</f>
        <v/>
      </c>
      <c r="K20" s="287"/>
      <c r="L20" s="287"/>
      <c r="M20" s="287"/>
      <c r="N20" s="248" t="str">
        <f>IF(H20="","",(IFERROR(VLOOKUP($H20,【選択肢】!$K$3:$O$74,2,)," ")))</f>
        <v/>
      </c>
      <c r="O20" s="248" t="str">
        <f>IF(H20="","",(IFERROR(VLOOKUP($H20,【選択肢】!$K$3:$O$74,4,)," ")))</f>
        <v/>
      </c>
      <c r="P20" s="248" t="str">
        <f>IF(H20="","",(IFERROR(VLOOKUP($H20,【選択肢】!$K$3:$O$74,5,)," ")))</f>
        <v/>
      </c>
      <c r="Q20" s="249" t="str">
        <f>IF(VLOOKUP($A20,作業日報!$I:$T,10,FALSE)=0,"",VLOOKUP($A20,作業日報!$I:$T,10,FALSE))</f>
        <v/>
      </c>
      <c r="R20" s="12"/>
      <c r="S20" s="13"/>
      <c r="T20" s="13"/>
      <c r="U20" s="13"/>
      <c r="V20" s="13"/>
      <c r="W20" s="13"/>
      <c r="X20" s="13"/>
    </row>
    <row r="21" spans="1:24" ht="12" customHeight="1" x14ac:dyDescent="0.15">
      <c r="A21" s="290"/>
      <c r="B21" s="292"/>
      <c r="C21" s="295"/>
      <c r="D21" s="298"/>
      <c r="E21" s="301"/>
      <c r="F21" s="301"/>
      <c r="G21" s="304"/>
      <c r="H21" s="285"/>
      <c r="I21" s="285"/>
      <c r="J21" s="285"/>
      <c r="K21" s="288"/>
      <c r="L21" s="288"/>
      <c r="M21" s="288"/>
      <c r="N21" s="250" t="str">
        <f>IF(I20="","",IFERROR(VLOOKUP($I20,【選択肢】!$K$3:$O$74,2,)," "))</f>
        <v/>
      </c>
      <c r="O21" s="250" t="str">
        <f>IF(I20="","",IFERROR(VLOOKUP($I20,【選択肢】!$K$3:$O$74,4,)," "))</f>
        <v/>
      </c>
      <c r="P21" s="250" t="str">
        <f>IF(I20="","",IFERROR(VLOOKUP($I20,【選択肢】!$K$3:$O$74,5,)," "))</f>
        <v/>
      </c>
      <c r="Q21" s="251" t="str">
        <f>IF(VLOOKUP($A20,作業日報!$I:$T,11,FALSE)=0,"",VLOOKUP($A20,作業日報!$I:$T,11,FALSE))</f>
        <v/>
      </c>
      <c r="R21" s="12"/>
      <c r="S21" s="13"/>
      <c r="T21" s="13"/>
      <c r="U21" s="13"/>
      <c r="V21" s="13"/>
      <c r="W21" s="13"/>
      <c r="X21" s="13"/>
    </row>
    <row r="22" spans="1:24" ht="12" customHeight="1" x14ac:dyDescent="0.15">
      <c r="A22" s="290"/>
      <c r="B22" s="293"/>
      <c r="C22" s="296"/>
      <c r="D22" s="299"/>
      <c r="E22" s="302"/>
      <c r="F22" s="302"/>
      <c r="G22" s="305"/>
      <c r="H22" s="286"/>
      <c r="I22" s="286"/>
      <c r="J22" s="286"/>
      <c r="K22" s="289"/>
      <c r="L22" s="289"/>
      <c r="M22" s="289"/>
      <c r="N22" s="252" t="str">
        <f>IF(J20="","",IFERROR(VLOOKUP($J20,【選択肢】!$K$3:$O$74,2,)," "))</f>
        <v/>
      </c>
      <c r="O22" s="252" t="str">
        <f>IF(J20="","",IFERROR(VLOOKUP($J20,【選択肢】!$K$3:$O$74,4,)," "))</f>
        <v/>
      </c>
      <c r="P22" s="252" t="str">
        <f>IF(J20="","",IFERROR(VLOOKUP($J20,【選択肢】!$K$3:$O$74,5,)," "))</f>
        <v/>
      </c>
      <c r="Q22" s="253" t="str">
        <f>IF(VLOOKUP($A20,作業日報!$I:$T,12,FALSE)=0,"",VLOOKUP($A20,作業日報!$I:$T,12,FALSE))</f>
        <v/>
      </c>
      <c r="R22" s="12"/>
      <c r="S22" s="13"/>
      <c r="T22" s="13"/>
      <c r="U22" s="13"/>
      <c r="V22" s="13"/>
      <c r="W22" s="13"/>
      <c r="X22" s="13"/>
    </row>
    <row r="23" spans="1:24" ht="12" customHeight="1" x14ac:dyDescent="0.15">
      <c r="A23" s="290">
        <v>6</v>
      </c>
      <c r="B23" s="291" t="str">
        <f>IF(VLOOKUP($A23,作業日報!$I:$T,2,FALSE)=0,"",VLOOKUP($A23,作業日報!$I:$T,2,FALSE))</f>
        <v/>
      </c>
      <c r="C23" s="294" t="str">
        <f>IF(VLOOKUP($A23,作業日報!$I:$T,3,FALSE)=0,"",VLOOKUP($A23,作業日報!$I:$T,3,FALSE))</f>
        <v/>
      </c>
      <c r="D23" s="297" t="str">
        <f>IF(ISERROR(VLOOKUP($A23,作業日報!$I:$T,4,FALSE))=TRUE,"",VLOOKUP($A23,作業日報!$I:$T,4,FALSE))</f>
        <v/>
      </c>
      <c r="E23" s="300" t="str">
        <f>IF(VLOOKUP($A23,作業日報!$I:$T,5,FALSE)=0,"",VLOOKUP($A23,作業日報!$I:$T,5,FALSE))</f>
        <v/>
      </c>
      <c r="F23" s="300" t="str">
        <f>IF(VLOOKUP($A23,作業日報!$I:$T,6,FALSE)=0,"",VLOOKUP($A23,作業日報!$I:$T,6,FALSE))</f>
        <v/>
      </c>
      <c r="G23" s="303" t="str">
        <f t="shared" ref="G23" si="4">IF(B23="","",SUM(E23:F23))</f>
        <v/>
      </c>
      <c r="H23" s="284" t="str">
        <f>IF(VLOOKUP($A23,作業日報!$I:$T,7,FALSE)=0,"",VLOOKUP($A23,作業日報!$I:$T,7,FALSE))</f>
        <v/>
      </c>
      <c r="I23" s="284" t="str">
        <f>IF(VLOOKUP($A23,作業日報!$I:$T,8,FALSE)=0,"",VLOOKUP($A23,作業日報!$I:$T,8,FALSE))</f>
        <v/>
      </c>
      <c r="J23" s="284" t="str">
        <f>IF(VLOOKUP($A23,作業日報!$I:$T,9,FALSE)=0,"",VLOOKUP($A23,作業日報!$I:$T,9,FALSE))</f>
        <v/>
      </c>
      <c r="K23" s="287"/>
      <c r="L23" s="287"/>
      <c r="M23" s="287"/>
      <c r="N23" s="248" t="str">
        <f>IF(H23="","",(IFERROR(VLOOKUP($H23,【選択肢】!$K$3:$O$74,2,)," ")))</f>
        <v/>
      </c>
      <c r="O23" s="248" t="str">
        <f>IF(H23="","",(IFERROR(VLOOKUP($H23,【選択肢】!$K$3:$O$74,4,)," ")))</f>
        <v/>
      </c>
      <c r="P23" s="248" t="str">
        <f>IF(H23="","",(IFERROR(VLOOKUP($H23,【選択肢】!$K$3:$O$74,5,)," ")))</f>
        <v/>
      </c>
      <c r="Q23" s="249" t="str">
        <f>IF(VLOOKUP($A23,作業日報!$I:$T,10,FALSE)=0,"",VLOOKUP($A23,作業日報!$I:$T,10,FALSE))</f>
        <v/>
      </c>
      <c r="R23" s="12"/>
      <c r="S23" s="13"/>
      <c r="T23" s="13"/>
      <c r="U23" s="13"/>
      <c r="V23" s="13"/>
      <c r="W23" s="13"/>
      <c r="X23" s="13"/>
    </row>
    <row r="24" spans="1:24" ht="12" customHeight="1" x14ac:dyDescent="0.15">
      <c r="A24" s="290"/>
      <c r="B24" s="292"/>
      <c r="C24" s="295"/>
      <c r="D24" s="298"/>
      <c r="E24" s="301"/>
      <c r="F24" s="301"/>
      <c r="G24" s="304"/>
      <c r="H24" s="285"/>
      <c r="I24" s="285"/>
      <c r="J24" s="285"/>
      <c r="K24" s="288"/>
      <c r="L24" s="288"/>
      <c r="M24" s="288"/>
      <c r="N24" s="250" t="str">
        <f>IF(I23="","",IFERROR(VLOOKUP($I23,【選択肢】!$K$3:$O$74,2,)," "))</f>
        <v/>
      </c>
      <c r="O24" s="250" t="str">
        <f>IF(I23="","",IFERROR(VLOOKUP($I23,【選択肢】!$K$3:$O$74,4,)," "))</f>
        <v/>
      </c>
      <c r="P24" s="250" t="str">
        <f>IF(I23="","",IFERROR(VLOOKUP($I23,【選択肢】!$K$3:$O$74,5,)," "))</f>
        <v/>
      </c>
      <c r="Q24" s="251" t="str">
        <f>IF(VLOOKUP($A23,作業日報!$I:$T,11,FALSE)=0,"",VLOOKUP($A23,作業日報!$I:$T,11,FALSE))</f>
        <v/>
      </c>
      <c r="R24" s="12"/>
      <c r="S24" s="13"/>
      <c r="T24" s="13"/>
      <c r="U24" s="13"/>
      <c r="V24" s="13"/>
      <c r="W24" s="13"/>
      <c r="X24" s="13"/>
    </row>
    <row r="25" spans="1:24" ht="12" customHeight="1" x14ac:dyDescent="0.15">
      <c r="A25" s="290"/>
      <c r="B25" s="293"/>
      <c r="C25" s="296"/>
      <c r="D25" s="299"/>
      <c r="E25" s="302"/>
      <c r="F25" s="302"/>
      <c r="G25" s="305"/>
      <c r="H25" s="286"/>
      <c r="I25" s="286"/>
      <c r="J25" s="286"/>
      <c r="K25" s="289"/>
      <c r="L25" s="289"/>
      <c r="M25" s="289"/>
      <c r="N25" s="252" t="str">
        <f>IF(J23="","",IFERROR(VLOOKUP($J23,【選択肢】!$K$3:$O$74,2,)," "))</f>
        <v/>
      </c>
      <c r="O25" s="252" t="str">
        <f>IF(J23="","",IFERROR(VLOOKUP($J23,【選択肢】!$K$3:$O$74,4,)," "))</f>
        <v/>
      </c>
      <c r="P25" s="252" t="str">
        <f>IF(J23="","",IFERROR(VLOOKUP($J23,【選択肢】!$K$3:$O$74,5,)," "))</f>
        <v/>
      </c>
      <c r="Q25" s="253" t="str">
        <f>IF(VLOOKUP($A23,作業日報!$I:$T,12,FALSE)=0,"",VLOOKUP($A23,作業日報!$I:$T,12,FALSE))</f>
        <v/>
      </c>
      <c r="R25" s="12"/>
      <c r="S25" s="13"/>
      <c r="T25" s="13"/>
      <c r="U25" s="13"/>
      <c r="V25" s="13"/>
      <c r="W25" s="13"/>
      <c r="X25" s="13"/>
    </row>
    <row r="26" spans="1:24" ht="12" customHeight="1" x14ac:dyDescent="0.15">
      <c r="A26" s="290">
        <v>7</v>
      </c>
      <c r="B26" s="291" t="str">
        <f>IF(VLOOKUP($A26,作業日報!$I:$T,2,FALSE)=0,"",VLOOKUP($A26,作業日報!$I:$T,2,FALSE))</f>
        <v/>
      </c>
      <c r="C26" s="294" t="str">
        <f>IF(VLOOKUP($A26,作業日報!$I:$T,3,FALSE)=0,"",VLOOKUP($A26,作業日報!$I:$T,3,FALSE))</f>
        <v/>
      </c>
      <c r="D26" s="297" t="str">
        <f>IF(ISERROR(VLOOKUP($A26,作業日報!$I:$T,4,FALSE))=TRUE,"",VLOOKUP($A26,作業日報!$I:$T,4,FALSE))</f>
        <v/>
      </c>
      <c r="E26" s="300" t="str">
        <f>IF(VLOOKUP($A26,作業日報!$I:$T,5,FALSE)=0,"",VLOOKUP($A26,作業日報!$I:$T,5,FALSE))</f>
        <v/>
      </c>
      <c r="F26" s="300" t="str">
        <f>IF(VLOOKUP($A26,作業日報!$I:$T,6,FALSE)=0,"",VLOOKUP($A26,作業日報!$I:$T,6,FALSE))</f>
        <v/>
      </c>
      <c r="G26" s="303" t="str">
        <f t="shared" ref="G26" si="5">IF(B26="","",SUM(E26:F26))</f>
        <v/>
      </c>
      <c r="H26" s="284" t="str">
        <f>IF(VLOOKUP($A26,作業日報!$I:$T,7,FALSE)=0,"",VLOOKUP($A26,作業日報!$I:$T,7,FALSE))</f>
        <v/>
      </c>
      <c r="I26" s="284" t="str">
        <f>IF(VLOOKUP($A26,作業日報!$I:$T,8,FALSE)=0,"",VLOOKUP($A26,作業日報!$I:$T,8,FALSE))</f>
        <v/>
      </c>
      <c r="J26" s="284" t="str">
        <f>IF(VLOOKUP($A26,作業日報!$I:$T,9,FALSE)=0,"",VLOOKUP($A26,作業日報!$I:$T,9,FALSE))</f>
        <v/>
      </c>
      <c r="K26" s="287"/>
      <c r="L26" s="287"/>
      <c r="M26" s="287"/>
      <c r="N26" s="248" t="str">
        <f>IF(H26="","",(IFERROR(VLOOKUP($H26,【選択肢】!$K$3:$O$74,2,)," ")))</f>
        <v/>
      </c>
      <c r="O26" s="248" t="str">
        <f>IF(H26="","",(IFERROR(VLOOKUP($H26,【選択肢】!$K$3:$O$74,4,)," ")))</f>
        <v/>
      </c>
      <c r="P26" s="248" t="str">
        <f>IF(H26="","",(IFERROR(VLOOKUP($H26,【選択肢】!$K$3:$O$74,5,)," ")))</f>
        <v/>
      </c>
      <c r="Q26" s="249" t="str">
        <f>IF(VLOOKUP($A26,作業日報!$I:$T,10,FALSE)=0,"",VLOOKUP($A26,作業日報!$I:$T,10,FALSE))</f>
        <v/>
      </c>
      <c r="R26" s="12"/>
      <c r="S26" s="13"/>
      <c r="T26" s="13"/>
      <c r="U26" s="13"/>
      <c r="V26" s="13"/>
      <c r="W26" s="13"/>
      <c r="X26" s="13"/>
    </row>
    <row r="27" spans="1:24" ht="12" customHeight="1" x14ac:dyDescent="0.15">
      <c r="A27" s="290"/>
      <c r="B27" s="292"/>
      <c r="C27" s="295"/>
      <c r="D27" s="298"/>
      <c r="E27" s="301"/>
      <c r="F27" s="301"/>
      <c r="G27" s="304"/>
      <c r="H27" s="285"/>
      <c r="I27" s="285"/>
      <c r="J27" s="285"/>
      <c r="K27" s="288"/>
      <c r="L27" s="288"/>
      <c r="M27" s="288"/>
      <c r="N27" s="250" t="str">
        <f>IF(I26="","",IFERROR(VLOOKUP($I26,【選択肢】!$K$3:$O$74,2,)," "))</f>
        <v/>
      </c>
      <c r="O27" s="250" t="str">
        <f>IF(I26="","",IFERROR(VLOOKUP($I26,【選択肢】!$K$3:$O$74,4,)," "))</f>
        <v/>
      </c>
      <c r="P27" s="250" t="str">
        <f>IF(I26="","",IFERROR(VLOOKUP($I26,【選択肢】!$K$3:$O$74,5,)," "))</f>
        <v/>
      </c>
      <c r="Q27" s="251" t="str">
        <f>IF(VLOOKUP($A26,作業日報!$I:$T,11,FALSE)=0,"",VLOOKUP($A26,作業日報!$I:$T,11,FALSE))</f>
        <v/>
      </c>
      <c r="R27" s="12"/>
      <c r="S27" s="13"/>
      <c r="T27" s="13"/>
      <c r="U27" s="13"/>
      <c r="V27" s="13"/>
      <c r="W27" s="13"/>
      <c r="X27" s="13"/>
    </row>
    <row r="28" spans="1:24" ht="12" customHeight="1" x14ac:dyDescent="0.15">
      <c r="A28" s="290"/>
      <c r="B28" s="293"/>
      <c r="C28" s="296"/>
      <c r="D28" s="299"/>
      <c r="E28" s="302"/>
      <c r="F28" s="302"/>
      <c r="G28" s="305"/>
      <c r="H28" s="286"/>
      <c r="I28" s="286"/>
      <c r="J28" s="286"/>
      <c r="K28" s="289"/>
      <c r="L28" s="289"/>
      <c r="M28" s="289"/>
      <c r="N28" s="252" t="str">
        <f>IF(J26="","",IFERROR(VLOOKUP($J26,【選択肢】!$K$3:$O$74,2,)," "))</f>
        <v/>
      </c>
      <c r="O28" s="252" t="str">
        <f>IF(J26="","",IFERROR(VLOOKUP($J26,【選択肢】!$K$3:$O$74,4,)," "))</f>
        <v/>
      </c>
      <c r="P28" s="252" t="str">
        <f>IF(J26="","",IFERROR(VLOOKUP($J26,【選択肢】!$K$3:$O$74,5,)," "))</f>
        <v/>
      </c>
      <c r="Q28" s="253" t="str">
        <f>IF(VLOOKUP($A26,作業日報!$I:$T,12,FALSE)=0,"",VLOOKUP($A26,作業日報!$I:$T,12,FALSE))</f>
        <v/>
      </c>
      <c r="R28" s="12"/>
      <c r="S28" s="13"/>
      <c r="T28" s="13"/>
      <c r="U28" s="13"/>
      <c r="V28" s="13"/>
      <c r="W28" s="13"/>
      <c r="X28" s="13"/>
    </row>
    <row r="29" spans="1:24" ht="12" customHeight="1" x14ac:dyDescent="0.15">
      <c r="A29" s="290">
        <v>8</v>
      </c>
      <c r="B29" s="291" t="str">
        <f>IF(VLOOKUP($A29,作業日報!$I:$T,2,FALSE)=0,"",VLOOKUP($A29,作業日報!$I:$T,2,FALSE))</f>
        <v/>
      </c>
      <c r="C29" s="294" t="str">
        <f>IF(VLOOKUP($A29,作業日報!$I:$T,3,FALSE)=0,"",VLOOKUP($A29,作業日報!$I:$T,3,FALSE))</f>
        <v/>
      </c>
      <c r="D29" s="297" t="str">
        <f>IF(ISERROR(VLOOKUP($A29,作業日報!$I:$T,4,FALSE))=TRUE,"",VLOOKUP($A29,作業日報!$I:$T,4,FALSE))</f>
        <v/>
      </c>
      <c r="E29" s="300" t="str">
        <f>IF(VLOOKUP($A29,作業日報!$I:$T,5,FALSE)=0,"",VLOOKUP($A29,作業日報!$I:$T,5,FALSE))</f>
        <v/>
      </c>
      <c r="F29" s="300" t="str">
        <f>IF(VLOOKUP($A29,作業日報!$I:$T,6,FALSE)=0,"",VLOOKUP($A29,作業日報!$I:$T,6,FALSE))</f>
        <v/>
      </c>
      <c r="G29" s="303" t="str">
        <f t="shared" ref="G29" si="6">IF(B29="","",SUM(E29:F29))</f>
        <v/>
      </c>
      <c r="H29" s="284" t="str">
        <f>IF(VLOOKUP($A29,作業日報!$I:$T,7,FALSE)=0,"",VLOOKUP($A29,作業日報!$I:$T,7,FALSE))</f>
        <v/>
      </c>
      <c r="I29" s="284" t="str">
        <f>IF(VLOOKUP($A29,作業日報!$I:$T,8,FALSE)=0,"",VLOOKUP($A29,作業日報!$I:$T,8,FALSE))</f>
        <v/>
      </c>
      <c r="J29" s="284" t="str">
        <f>IF(VLOOKUP($A29,作業日報!$I:$T,9,FALSE)=0,"",VLOOKUP($A29,作業日報!$I:$T,9,FALSE))</f>
        <v/>
      </c>
      <c r="K29" s="287"/>
      <c r="L29" s="287"/>
      <c r="M29" s="287"/>
      <c r="N29" s="248" t="str">
        <f>IF(H29="","",(IFERROR(VLOOKUP($H29,【選択肢】!$K$3:$O$74,2,)," ")))</f>
        <v/>
      </c>
      <c r="O29" s="248" t="str">
        <f>IF(H29="","",(IFERROR(VLOOKUP($H29,【選択肢】!$K$3:$O$74,4,)," ")))</f>
        <v/>
      </c>
      <c r="P29" s="248" t="str">
        <f>IF(H29="","",(IFERROR(VLOOKUP($H29,【選択肢】!$K$3:$O$74,5,)," ")))</f>
        <v/>
      </c>
      <c r="Q29" s="249" t="str">
        <f>IF(VLOOKUP($A29,作業日報!$I:$T,10,FALSE)=0,"",VLOOKUP($A29,作業日報!$I:$T,10,FALSE))</f>
        <v/>
      </c>
      <c r="R29" s="12"/>
      <c r="S29" s="13"/>
      <c r="T29" s="13"/>
      <c r="U29" s="13"/>
      <c r="V29" s="13"/>
      <c r="W29" s="13"/>
      <c r="X29" s="13"/>
    </row>
    <row r="30" spans="1:24" ht="12" customHeight="1" x14ac:dyDescent="0.15">
      <c r="A30" s="290"/>
      <c r="B30" s="292"/>
      <c r="C30" s="295"/>
      <c r="D30" s="298"/>
      <c r="E30" s="301"/>
      <c r="F30" s="301"/>
      <c r="G30" s="304"/>
      <c r="H30" s="285"/>
      <c r="I30" s="285"/>
      <c r="J30" s="285"/>
      <c r="K30" s="288"/>
      <c r="L30" s="288"/>
      <c r="M30" s="288"/>
      <c r="N30" s="250" t="str">
        <f>IF(I29="","",IFERROR(VLOOKUP($I29,【選択肢】!$K$3:$O$74,2,)," "))</f>
        <v/>
      </c>
      <c r="O30" s="250" t="str">
        <f>IF(I29="","",IFERROR(VLOOKUP($I29,【選択肢】!$K$3:$O$74,4,)," "))</f>
        <v/>
      </c>
      <c r="P30" s="250" t="str">
        <f>IF(I29="","",IFERROR(VLOOKUP($I29,【選択肢】!$K$3:$O$74,5,)," "))</f>
        <v/>
      </c>
      <c r="Q30" s="251" t="str">
        <f>IF(VLOOKUP($A29,作業日報!$I:$T,11,FALSE)=0,"",VLOOKUP($A29,作業日報!$I:$T,11,FALSE))</f>
        <v/>
      </c>
      <c r="R30" s="12"/>
      <c r="S30" s="13"/>
      <c r="T30" s="13"/>
      <c r="U30" s="13"/>
      <c r="V30" s="13"/>
      <c r="W30" s="13"/>
      <c r="X30" s="13"/>
    </row>
    <row r="31" spans="1:24" ht="12" customHeight="1" x14ac:dyDescent="0.15">
      <c r="A31" s="290"/>
      <c r="B31" s="293"/>
      <c r="C31" s="296"/>
      <c r="D31" s="299"/>
      <c r="E31" s="302"/>
      <c r="F31" s="302"/>
      <c r="G31" s="305"/>
      <c r="H31" s="286"/>
      <c r="I31" s="286"/>
      <c r="J31" s="286"/>
      <c r="K31" s="289"/>
      <c r="L31" s="289"/>
      <c r="M31" s="289"/>
      <c r="N31" s="252" t="str">
        <f>IF(J29="","",IFERROR(VLOOKUP($J29,【選択肢】!$K$3:$O$74,2,)," "))</f>
        <v/>
      </c>
      <c r="O31" s="252" t="str">
        <f>IF(J29="","",IFERROR(VLOOKUP($J29,【選択肢】!$K$3:$O$74,4,)," "))</f>
        <v/>
      </c>
      <c r="P31" s="252" t="str">
        <f>IF(J29="","",IFERROR(VLOOKUP($J29,【選択肢】!$K$3:$O$74,5,)," "))</f>
        <v/>
      </c>
      <c r="Q31" s="253" t="str">
        <f>IF(VLOOKUP($A29,作業日報!$I:$T,12,FALSE)=0,"",VLOOKUP($A29,作業日報!$I:$T,12,FALSE))</f>
        <v/>
      </c>
      <c r="R31" s="12"/>
      <c r="S31" s="13"/>
      <c r="T31" s="13"/>
      <c r="U31" s="13"/>
      <c r="V31" s="13"/>
      <c r="W31" s="13"/>
      <c r="X31" s="13"/>
    </row>
    <row r="32" spans="1:24" ht="12" customHeight="1" x14ac:dyDescent="0.15">
      <c r="A32" s="290">
        <v>9</v>
      </c>
      <c r="B32" s="291" t="str">
        <f>IF(VLOOKUP($A32,作業日報!$I:$T,2,FALSE)=0,"",VLOOKUP($A32,作業日報!$I:$T,2,FALSE))</f>
        <v/>
      </c>
      <c r="C32" s="294" t="str">
        <f>IF(VLOOKUP($A32,作業日報!$I:$T,3,FALSE)=0,"",VLOOKUP($A32,作業日報!$I:$T,3,FALSE))</f>
        <v/>
      </c>
      <c r="D32" s="297" t="str">
        <f>IF(ISERROR(VLOOKUP($A32,作業日報!$I:$T,4,FALSE))=TRUE,"",VLOOKUP($A32,作業日報!$I:$T,4,FALSE))</f>
        <v/>
      </c>
      <c r="E32" s="300" t="str">
        <f>IF(VLOOKUP($A32,作業日報!$I:$T,5,FALSE)=0,"",VLOOKUP($A32,作業日報!$I:$T,5,FALSE))</f>
        <v/>
      </c>
      <c r="F32" s="300" t="str">
        <f>IF(VLOOKUP($A32,作業日報!$I:$T,6,FALSE)=0,"",VLOOKUP($A32,作業日報!$I:$T,6,FALSE))</f>
        <v/>
      </c>
      <c r="G32" s="303" t="str">
        <f t="shared" ref="G32:G74" si="7">IF(B32="","",SUM(E32:F32))</f>
        <v/>
      </c>
      <c r="H32" s="284" t="str">
        <f>IF(VLOOKUP($A32,作業日報!$I:$T,7,FALSE)=0,"",VLOOKUP($A32,作業日報!$I:$T,7,FALSE))</f>
        <v/>
      </c>
      <c r="I32" s="284" t="str">
        <f>IF(VLOOKUP($A32,作業日報!$I:$T,8,FALSE)=0,"",VLOOKUP($A32,作業日報!$I:$T,8,FALSE))</f>
        <v/>
      </c>
      <c r="J32" s="284" t="str">
        <f>IF(VLOOKUP($A32,作業日報!$I:$T,9,FALSE)=0,"",VLOOKUP($A32,作業日報!$I:$T,9,FALSE))</f>
        <v/>
      </c>
      <c r="K32" s="287"/>
      <c r="L32" s="287"/>
      <c r="M32" s="287"/>
      <c r="N32" s="248" t="str">
        <f>IF(H32="","",(IFERROR(VLOOKUP($H32,【選択肢】!$K$3:$O$74,2,)," ")))</f>
        <v/>
      </c>
      <c r="O32" s="248" t="str">
        <f>IF(H32="","",(IFERROR(VLOOKUP($H32,【選択肢】!$K$3:$O$74,4,)," ")))</f>
        <v/>
      </c>
      <c r="P32" s="248" t="str">
        <f>IF(H32="","",(IFERROR(VLOOKUP($H32,【選択肢】!$K$3:$O$74,5,)," ")))</f>
        <v/>
      </c>
      <c r="Q32" s="249" t="str">
        <f>IF(VLOOKUP($A32,作業日報!$I:$T,10,FALSE)=0,"",VLOOKUP($A32,作業日報!$I:$T,10,FALSE))</f>
        <v/>
      </c>
      <c r="R32" s="12"/>
      <c r="S32" s="13"/>
      <c r="T32" s="13"/>
      <c r="U32" s="13"/>
      <c r="V32" s="13"/>
      <c r="W32" s="13"/>
      <c r="X32" s="13"/>
    </row>
    <row r="33" spans="1:24" ht="12" customHeight="1" x14ac:dyDescent="0.15">
      <c r="A33" s="290"/>
      <c r="B33" s="292"/>
      <c r="C33" s="295"/>
      <c r="D33" s="298"/>
      <c r="E33" s="301"/>
      <c r="F33" s="301"/>
      <c r="G33" s="304"/>
      <c r="H33" s="285"/>
      <c r="I33" s="285"/>
      <c r="J33" s="285"/>
      <c r="K33" s="288"/>
      <c r="L33" s="288"/>
      <c r="M33" s="288"/>
      <c r="N33" s="250" t="str">
        <f>IF(I32="","",IFERROR(VLOOKUP($I32,【選択肢】!$K$3:$O$74,2,)," "))</f>
        <v/>
      </c>
      <c r="O33" s="250" t="str">
        <f>IF(I32="","",IFERROR(VLOOKUP($I32,【選択肢】!$K$3:$O$74,4,)," "))</f>
        <v/>
      </c>
      <c r="P33" s="250" t="str">
        <f>IF(I32="","",IFERROR(VLOOKUP($I32,【選択肢】!$K$3:$O$74,5,)," "))</f>
        <v/>
      </c>
      <c r="Q33" s="251" t="str">
        <f>IF(VLOOKUP($A32,作業日報!$I:$T,11,FALSE)=0,"",VLOOKUP($A32,作業日報!$I:$T,11,FALSE))</f>
        <v/>
      </c>
      <c r="R33" s="12"/>
      <c r="S33" s="13"/>
      <c r="T33" s="13"/>
      <c r="U33" s="13"/>
      <c r="V33" s="13"/>
      <c r="W33" s="13"/>
      <c r="X33" s="13"/>
    </row>
    <row r="34" spans="1:24" ht="12" customHeight="1" x14ac:dyDescent="0.15">
      <c r="A34" s="290"/>
      <c r="B34" s="293"/>
      <c r="C34" s="296"/>
      <c r="D34" s="299"/>
      <c r="E34" s="302"/>
      <c r="F34" s="302"/>
      <c r="G34" s="305"/>
      <c r="H34" s="286"/>
      <c r="I34" s="286"/>
      <c r="J34" s="286"/>
      <c r="K34" s="289"/>
      <c r="L34" s="289"/>
      <c r="M34" s="289"/>
      <c r="N34" s="252" t="str">
        <f>IF(J32="","",IFERROR(VLOOKUP($J32,【選択肢】!$K$3:$O$74,2,)," "))</f>
        <v/>
      </c>
      <c r="O34" s="252" t="str">
        <f>IF(J32="","",IFERROR(VLOOKUP($J32,【選択肢】!$K$3:$O$74,4,)," "))</f>
        <v/>
      </c>
      <c r="P34" s="252" t="str">
        <f>IF(J32="","",IFERROR(VLOOKUP($J32,【選択肢】!$K$3:$O$74,5,)," "))</f>
        <v/>
      </c>
      <c r="Q34" s="253" t="str">
        <f>IF(VLOOKUP($A32,作業日報!$I:$T,12,FALSE)=0,"",VLOOKUP($A32,作業日報!$I:$T,12,FALSE))</f>
        <v/>
      </c>
      <c r="R34" s="12"/>
      <c r="S34" s="13"/>
      <c r="T34" s="13"/>
      <c r="U34" s="13"/>
      <c r="V34" s="13"/>
      <c r="W34" s="13"/>
      <c r="X34" s="13"/>
    </row>
    <row r="35" spans="1:24" ht="12" customHeight="1" x14ac:dyDescent="0.15">
      <c r="A35" s="290">
        <v>10</v>
      </c>
      <c r="B35" s="291" t="str">
        <f>IF(VLOOKUP($A35,作業日報!$I:$T,2,FALSE)=0,"",VLOOKUP($A35,作業日報!$I:$T,2,FALSE))</f>
        <v/>
      </c>
      <c r="C35" s="294" t="str">
        <f>IF(VLOOKUP($A35,作業日報!$I:$T,3,FALSE)=0,"",VLOOKUP($A35,作業日報!$I:$T,3,FALSE))</f>
        <v/>
      </c>
      <c r="D35" s="297" t="str">
        <f>IF(ISERROR(VLOOKUP($A35,作業日報!$I:$T,4,FALSE))=TRUE,"",VLOOKUP($A35,作業日報!$I:$T,4,FALSE))</f>
        <v/>
      </c>
      <c r="E35" s="300" t="str">
        <f>IF(VLOOKUP($A35,作業日報!$I:$T,5,FALSE)=0,"",VLOOKUP($A35,作業日報!$I:$T,5,FALSE))</f>
        <v/>
      </c>
      <c r="F35" s="300" t="str">
        <f>IF(VLOOKUP($A35,作業日報!$I:$T,6,FALSE)=0,"",VLOOKUP($A35,作業日報!$I:$T,6,FALSE))</f>
        <v/>
      </c>
      <c r="G35" s="303" t="str">
        <f t="shared" si="7"/>
        <v/>
      </c>
      <c r="H35" s="284" t="str">
        <f>IF(VLOOKUP($A35,作業日報!$I:$T,7,FALSE)=0,"",VLOOKUP($A35,作業日報!$I:$T,7,FALSE))</f>
        <v/>
      </c>
      <c r="I35" s="284" t="str">
        <f>IF(VLOOKUP($A35,作業日報!$I:$T,8,FALSE)=0,"",VLOOKUP($A35,作業日報!$I:$T,8,FALSE))</f>
        <v/>
      </c>
      <c r="J35" s="284" t="str">
        <f>IF(VLOOKUP($A35,作業日報!$I:$T,9,FALSE)=0,"",VLOOKUP($A35,作業日報!$I:$T,9,FALSE))</f>
        <v/>
      </c>
      <c r="K35" s="287"/>
      <c r="L35" s="287"/>
      <c r="M35" s="287"/>
      <c r="N35" s="248" t="str">
        <f>IF(H35="","",(IFERROR(VLOOKUP($H35,【選択肢】!$K$3:$O$74,2,)," ")))</f>
        <v/>
      </c>
      <c r="O35" s="248" t="str">
        <f>IF(H35="","",(IFERROR(VLOOKUP($H35,【選択肢】!$K$3:$O$74,4,)," ")))</f>
        <v/>
      </c>
      <c r="P35" s="248" t="str">
        <f>IF(H35="","",(IFERROR(VLOOKUP($H35,【選択肢】!$K$3:$O$74,5,)," ")))</f>
        <v/>
      </c>
      <c r="Q35" s="249" t="str">
        <f>IF(VLOOKUP($A35,作業日報!$I:$T,10,FALSE)=0,"",VLOOKUP($A35,作業日報!$I:$T,10,FALSE))</f>
        <v/>
      </c>
      <c r="R35" s="12"/>
      <c r="S35" s="13"/>
      <c r="T35" s="13"/>
      <c r="U35" s="13"/>
      <c r="V35" s="13"/>
      <c r="W35" s="13"/>
      <c r="X35" s="13"/>
    </row>
    <row r="36" spans="1:24" ht="12" customHeight="1" x14ac:dyDescent="0.15">
      <c r="A36" s="290"/>
      <c r="B36" s="292"/>
      <c r="C36" s="295"/>
      <c r="D36" s="298"/>
      <c r="E36" s="301"/>
      <c r="F36" s="301"/>
      <c r="G36" s="304"/>
      <c r="H36" s="285"/>
      <c r="I36" s="285"/>
      <c r="J36" s="285"/>
      <c r="K36" s="288"/>
      <c r="L36" s="288"/>
      <c r="M36" s="288"/>
      <c r="N36" s="250" t="str">
        <f>IF(I35="","",IFERROR(VLOOKUP($I35,【選択肢】!$K$3:$O$74,2,)," "))</f>
        <v/>
      </c>
      <c r="O36" s="250" t="str">
        <f>IF(I35="","",IFERROR(VLOOKUP($I35,【選択肢】!$K$3:$O$74,4,)," "))</f>
        <v/>
      </c>
      <c r="P36" s="250" t="str">
        <f>IF(I35="","",IFERROR(VLOOKUP($I35,【選択肢】!$K$3:$O$74,5,)," "))</f>
        <v/>
      </c>
      <c r="Q36" s="251" t="str">
        <f>IF(VLOOKUP($A35,作業日報!$I:$T,11,FALSE)=0,"",VLOOKUP($A35,作業日報!$I:$T,11,FALSE))</f>
        <v/>
      </c>
      <c r="R36" s="12"/>
      <c r="S36" s="13"/>
      <c r="T36" s="13"/>
      <c r="U36" s="13"/>
      <c r="V36" s="13"/>
      <c r="W36" s="13"/>
      <c r="X36" s="13"/>
    </row>
    <row r="37" spans="1:24" ht="12" customHeight="1" x14ac:dyDescent="0.15">
      <c r="A37" s="290"/>
      <c r="B37" s="293"/>
      <c r="C37" s="296"/>
      <c r="D37" s="299"/>
      <c r="E37" s="302"/>
      <c r="F37" s="302"/>
      <c r="G37" s="305"/>
      <c r="H37" s="286"/>
      <c r="I37" s="286"/>
      <c r="J37" s="286"/>
      <c r="K37" s="289"/>
      <c r="L37" s="289"/>
      <c r="M37" s="289"/>
      <c r="N37" s="252" t="str">
        <f>IF(J35="","",IFERROR(VLOOKUP($J35,【選択肢】!$K$3:$O$74,2,)," "))</f>
        <v/>
      </c>
      <c r="O37" s="252" t="str">
        <f>IF(J35="","",IFERROR(VLOOKUP($J35,【選択肢】!$K$3:$O$74,4,)," "))</f>
        <v/>
      </c>
      <c r="P37" s="252" t="str">
        <f>IF(J35="","",IFERROR(VLOOKUP($J35,【選択肢】!$K$3:$O$74,5,)," "))</f>
        <v/>
      </c>
      <c r="Q37" s="253" t="str">
        <f>IF(VLOOKUP($A35,作業日報!$I:$T,12,FALSE)=0,"",VLOOKUP($A35,作業日報!$I:$T,12,FALSE))</f>
        <v/>
      </c>
      <c r="R37" s="12"/>
      <c r="S37" s="13"/>
      <c r="T37" s="13"/>
      <c r="U37" s="13"/>
      <c r="V37" s="13"/>
      <c r="W37" s="13"/>
      <c r="X37" s="13"/>
    </row>
    <row r="38" spans="1:24" ht="12" customHeight="1" x14ac:dyDescent="0.15">
      <c r="A38" s="290">
        <v>11</v>
      </c>
      <c r="B38" s="291" t="str">
        <f>IF(VLOOKUP($A38,作業日報!$I:$T,2,FALSE)=0,"",VLOOKUP($A38,作業日報!$I:$T,2,FALSE))</f>
        <v/>
      </c>
      <c r="C38" s="294" t="str">
        <f>IF(VLOOKUP($A38,作業日報!$I:$T,3,FALSE)=0,"",VLOOKUP($A38,作業日報!$I:$T,3,FALSE))</f>
        <v/>
      </c>
      <c r="D38" s="297" t="str">
        <f>IF(ISERROR(VLOOKUP($A38,作業日報!$I:$T,4,FALSE))=TRUE,"",VLOOKUP($A38,作業日報!$I:$T,4,FALSE))</f>
        <v/>
      </c>
      <c r="E38" s="300" t="str">
        <f>IF(VLOOKUP($A38,作業日報!$I:$T,5,FALSE)=0,"",VLOOKUP($A38,作業日報!$I:$T,5,FALSE))</f>
        <v/>
      </c>
      <c r="F38" s="300" t="str">
        <f>IF(VLOOKUP($A38,作業日報!$I:$T,6,FALSE)=0,"",VLOOKUP($A38,作業日報!$I:$T,6,FALSE))</f>
        <v/>
      </c>
      <c r="G38" s="303" t="str">
        <f t="shared" si="7"/>
        <v/>
      </c>
      <c r="H38" s="284" t="str">
        <f>IF(VLOOKUP($A38,作業日報!$I:$T,7,FALSE)=0,"",VLOOKUP($A38,作業日報!$I:$T,7,FALSE))</f>
        <v/>
      </c>
      <c r="I38" s="284" t="str">
        <f>IF(VLOOKUP($A38,作業日報!$I:$T,8,FALSE)=0,"",VLOOKUP($A38,作業日報!$I:$T,8,FALSE))</f>
        <v/>
      </c>
      <c r="J38" s="284" t="str">
        <f>IF(VLOOKUP($A38,作業日報!$I:$T,9,FALSE)=0,"",VLOOKUP($A38,作業日報!$I:$T,9,FALSE))</f>
        <v/>
      </c>
      <c r="K38" s="287"/>
      <c r="L38" s="287"/>
      <c r="M38" s="287"/>
      <c r="N38" s="248" t="str">
        <f>IF(H38="","",(IFERROR(VLOOKUP($H38,【選択肢】!$K$3:$O$74,2,)," ")))</f>
        <v/>
      </c>
      <c r="O38" s="248" t="str">
        <f>IF(H38="","",(IFERROR(VLOOKUP($H38,【選択肢】!$K$3:$O$74,4,)," ")))</f>
        <v/>
      </c>
      <c r="P38" s="248" t="str">
        <f>IF(H38="","",(IFERROR(VLOOKUP($H38,【選択肢】!$K$3:$O$74,5,)," ")))</f>
        <v/>
      </c>
      <c r="Q38" s="249" t="str">
        <f>IF(VLOOKUP($A38,作業日報!$I:$T,10,FALSE)=0,"",VLOOKUP($A38,作業日報!$I:$T,10,FALSE))</f>
        <v/>
      </c>
      <c r="R38" s="12"/>
      <c r="S38" s="13"/>
      <c r="T38" s="13"/>
      <c r="U38" s="13"/>
      <c r="V38" s="13"/>
      <c r="W38" s="13"/>
      <c r="X38" s="13"/>
    </row>
    <row r="39" spans="1:24" ht="12" customHeight="1" x14ac:dyDescent="0.15">
      <c r="A39" s="290"/>
      <c r="B39" s="292"/>
      <c r="C39" s="295"/>
      <c r="D39" s="298"/>
      <c r="E39" s="301"/>
      <c r="F39" s="301"/>
      <c r="G39" s="304"/>
      <c r="H39" s="285"/>
      <c r="I39" s="285"/>
      <c r="J39" s="285"/>
      <c r="K39" s="288"/>
      <c r="L39" s="288"/>
      <c r="M39" s="288"/>
      <c r="N39" s="250" t="str">
        <f>IF(I38="","",IFERROR(VLOOKUP($I38,【選択肢】!$K$3:$O$74,2,)," "))</f>
        <v/>
      </c>
      <c r="O39" s="250" t="str">
        <f>IF(I38="","",IFERROR(VLOOKUP($I38,【選択肢】!$K$3:$O$74,4,)," "))</f>
        <v/>
      </c>
      <c r="P39" s="250" t="str">
        <f>IF(I38="","",IFERROR(VLOOKUP($I38,【選択肢】!$K$3:$O$74,5,)," "))</f>
        <v/>
      </c>
      <c r="Q39" s="251" t="str">
        <f>IF(VLOOKUP($A38,作業日報!$I:$T,11,FALSE)=0,"",VLOOKUP($A38,作業日報!$I:$T,11,FALSE))</f>
        <v/>
      </c>
      <c r="R39" s="12"/>
      <c r="S39" s="13"/>
      <c r="T39" s="13"/>
      <c r="U39" s="13"/>
      <c r="V39" s="13"/>
      <c r="W39" s="13"/>
      <c r="X39" s="13"/>
    </row>
    <row r="40" spans="1:24" ht="12" customHeight="1" x14ac:dyDescent="0.15">
      <c r="A40" s="290"/>
      <c r="B40" s="293"/>
      <c r="C40" s="296"/>
      <c r="D40" s="299"/>
      <c r="E40" s="302"/>
      <c r="F40" s="302"/>
      <c r="G40" s="305"/>
      <c r="H40" s="286"/>
      <c r="I40" s="286"/>
      <c r="J40" s="286"/>
      <c r="K40" s="289"/>
      <c r="L40" s="289"/>
      <c r="M40" s="289"/>
      <c r="N40" s="252" t="str">
        <f>IF(J38="","",IFERROR(VLOOKUP($J38,【選択肢】!$K$3:$O$74,2,)," "))</f>
        <v/>
      </c>
      <c r="O40" s="252" t="str">
        <f>IF(J38="","",IFERROR(VLOOKUP($J38,【選択肢】!$K$3:$O$74,4,)," "))</f>
        <v/>
      </c>
      <c r="P40" s="252" t="str">
        <f>IF(J38="","",IFERROR(VLOOKUP($J38,【選択肢】!$K$3:$O$74,5,)," "))</f>
        <v/>
      </c>
      <c r="Q40" s="253" t="str">
        <f>IF(VLOOKUP($A38,作業日報!$I:$T,12,FALSE)=0,"",VLOOKUP($A38,作業日報!$I:$T,12,FALSE))</f>
        <v/>
      </c>
      <c r="R40" s="12"/>
      <c r="S40" s="13"/>
      <c r="T40" s="13"/>
      <c r="U40" s="13"/>
      <c r="V40" s="13"/>
      <c r="W40" s="13"/>
      <c r="X40" s="13"/>
    </row>
    <row r="41" spans="1:24" ht="12" customHeight="1" x14ac:dyDescent="0.15">
      <c r="A41" s="290">
        <v>12</v>
      </c>
      <c r="B41" s="291" t="str">
        <f>IF(VLOOKUP($A41,作業日報!$I:$T,2,FALSE)=0,"",VLOOKUP($A41,作業日報!$I:$T,2,FALSE))</f>
        <v/>
      </c>
      <c r="C41" s="294" t="str">
        <f>IF(VLOOKUP($A41,作業日報!$I:$T,3,FALSE)=0,"",VLOOKUP($A41,作業日報!$I:$T,3,FALSE))</f>
        <v/>
      </c>
      <c r="D41" s="297" t="str">
        <f>IF(ISERROR(VLOOKUP($A41,作業日報!$I:$T,4,FALSE))=TRUE,"",VLOOKUP($A41,作業日報!$I:$T,4,FALSE))</f>
        <v/>
      </c>
      <c r="E41" s="300" t="str">
        <f>IF(VLOOKUP($A41,作業日報!$I:$T,5,FALSE)=0,"",VLOOKUP($A41,作業日報!$I:$T,5,FALSE))</f>
        <v/>
      </c>
      <c r="F41" s="300" t="str">
        <f>IF(VLOOKUP($A41,作業日報!$I:$T,6,FALSE)=0,"",VLOOKUP($A41,作業日報!$I:$T,6,FALSE))</f>
        <v/>
      </c>
      <c r="G41" s="303" t="str">
        <f t="shared" si="7"/>
        <v/>
      </c>
      <c r="H41" s="284" t="str">
        <f>IF(VLOOKUP($A41,作業日報!$I:$T,7,FALSE)=0,"",VLOOKUP($A41,作業日報!$I:$T,7,FALSE))</f>
        <v/>
      </c>
      <c r="I41" s="284" t="str">
        <f>IF(VLOOKUP($A41,作業日報!$I:$T,8,FALSE)=0,"",VLOOKUP($A41,作業日報!$I:$T,8,FALSE))</f>
        <v/>
      </c>
      <c r="J41" s="284" t="str">
        <f>IF(VLOOKUP($A41,作業日報!$I:$T,9,FALSE)=0,"",VLOOKUP($A41,作業日報!$I:$T,9,FALSE))</f>
        <v/>
      </c>
      <c r="K41" s="287"/>
      <c r="L41" s="287"/>
      <c r="M41" s="287"/>
      <c r="N41" s="248" t="str">
        <f>IF(H41="","",(IFERROR(VLOOKUP($H41,【選択肢】!$K$3:$O$74,2,)," ")))</f>
        <v/>
      </c>
      <c r="O41" s="248" t="str">
        <f>IF(H41="","",(IFERROR(VLOOKUP($H41,【選択肢】!$K$3:$O$74,4,)," ")))</f>
        <v/>
      </c>
      <c r="P41" s="248" t="str">
        <f>IF(H41="","",(IFERROR(VLOOKUP($H41,【選択肢】!$K$3:$O$74,5,)," ")))</f>
        <v/>
      </c>
      <c r="Q41" s="249" t="str">
        <f>IF(VLOOKUP($A41,作業日報!$I:$T,10,FALSE)=0,"",VLOOKUP($A41,作業日報!$I:$T,10,FALSE))</f>
        <v/>
      </c>
      <c r="R41" s="12"/>
      <c r="S41" s="13"/>
      <c r="T41" s="13"/>
      <c r="U41" s="13"/>
      <c r="V41" s="13"/>
      <c r="W41" s="13"/>
      <c r="X41" s="13"/>
    </row>
    <row r="42" spans="1:24" ht="12" customHeight="1" x14ac:dyDescent="0.15">
      <c r="A42" s="290"/>
      <c r="B42" s="292"/>
      <c r="C42" s="295"/>
      <c r="D42" s="298"/>
      <c r="E42" s="301"/>
      <c r="F42" s="301"/>
      <c r="G42" s="304"/>
      <c r="H42" s="285"/>
      <c r="I42" s="285"/>
      <c r="J42" s="285"/>
      <c r="K42" s="288"/>
      <c r="L42" s="288"/>
      <c r="M42" s="288"/>
      <c r="N42" s="250" t="str">
        <f>IF(I41="","",IFERROR(VLOOKUP($I41,【選択肢】!$K$3:$O$74,2,)," "))</f>
        <v/>
      </c>
      <c r="O42" s="250" t="str">
        <f>IF(I41="","",IFERROR(VLOOKUP($I41,【選択肢】!$K$3:$O$74,4,)," "))</f>
        <v/>
      </c>
      <c r="P42" s="250" t="str">
        <f>IF(I41="","",IFERROR(VLOOKUP($I41,【選択肢】!$K$3:$O$74,5,)," "))</f>
        <v/>
      </c>
      <c r="Q42" s="251" t="str">
        <f>IF(VLOOKUP($A41,作業日報!$I:$T,11,FALSE)=0,"",VLOOKUP($A41,作業日報!$I:$T,11,FALSE))</f>
        <v/>
      </c>
      <c r="R42" s="12"/>
      <c r="S42" s="13"/>
      <c r="T42" s="13"/>
      <c r="U42" s="13"/>
      <c r="V42" s="13"/>
      <c r="W42" s="13"/>
      <c r="X42" s="13"/>
    </row>
    <row r="43" spans="1:24" ht="12" customHeight="1" x14ac:dyDescent="0.15">
      <c r="A43" s="290"/>
      <c r="B43" s="293"/>
      <c r="C43" s="296"/>
      <c r="D43" s="299"/>
      <c r="E43" s="302"/>
      <c r="F43" s="302"/>
      <c r="G43" s="305"/>
      <c r="H43" s="286"/>
      <c r="I43" s="286"/>
      <c r="J43" s="286"/>
      <c r="K43" s="289"/>
      <c r="L43" s="289"/>
      <c r="M43" s="289"/>
      <c r="N43" s="252" t="str">
        <f>IF(J41="","",IFERROR(VLOOKUP($J41,【選択肢】!$K$3:$O$74,2,)," "))</f>
        <v/>
      </c>
      <c r="O43" s="252" t="str">
        <f>IF(J41="","",IFERROR(VLOOKUP($J41,【選択肢】!$K$3:$O$74,4,)," "))</f>
        <v/>
      </c>
      <c r="P43" s="252" t="str">
        <f>IF(J41="","",IFERROR(VLOOKUP($J41,【選択肢】!$K$3:$O$74,5,)," "))</f>
        <v/>
      </c>
      <c r="Q43" s="253" t="str">
        <f>IF(VLOOKUP($A41,作業日報!$I:$T,12,FALSE)=0,"",VLOOKUP($A41,作業日報!$I:$T,12,FALSE))</f>
        <v/>
      </c>
      <c r="R43" s="12"/>
      <c r="S43" s="13"/>
      <c r="T43" s="13"/>
      <c r="U43" s="13"/>
      <c r="V43" s="13"/>
      <c r="W43" s="13"/>
      <c r="X43" s="13"/>
    </row>
    <row r="44" spans="1:24" ht="12" customHeight="1" x14ac:dyDescent="0.15">
      <c r="A44" s="290">
        <v>13</v>
      </c>
      <c r="B44" s="291" t="str">
        <f>IF(VLOOKUP($A44,作業日報!$I:$T,2,FALSE)=0,"",VLOOKUP($A44,作業日報!$I:$T,2,FALSE))</f>
        <v/>
      </c>
      <c r="C44" s="294" t="str">
        <f>IF(VLOOKUP($A44,作業日報!$I:$T,3,FALSE)=0,"",VLOOKUP($A44,作業日報!$I:$T,3,FALSE))</f>
        <v/>
      </c>
      <c r="D44" s="297" t="str">
        <f>IF(ISERROR(VLOOKUP($A44,作業日報!$I:$T,4,FALSE))=TRUE,"",VLOOKUP($A44,作業日報!$I:$T,4,FALSE))</f>
        <v/>
      </c>
      <c r="E44" s="300" t="str">
        <f>IF(VLOOKUP($A44,作業日報!$I:$T,5,FALSE)=0,"",VLOOKUP($A44,作業日報!$I:$T,5,FALSE))</f>
        <v/>
      </c>
      <c r="F44" s="300" t="str">
        <f>IF(VLOOKUP($A44,作業日報!$I:$T,6,FALSE)=0,"",VLOOKUP($A44,作業日報!$I:$T,6,FALSE))</f>
        <v/>
      </c>
      <c r="G44" s="303" t="str">
        <f t="shared" si="7"/>
        <v/>
      </c>
      <c r="H44" s="284" t="str">
        <f>IF(VLOOKUP($A44,作業日報!$I:$T,7,FALSE)=0,"",VLOOKUP($A44,作業日報!$I:$T,7,FALSE))</f>
        <v/>
      </c>
      <c r="I44" s="284" t="str">
        <f>IF(VLOOKUP($A44,作業日報!$I:$T,8,FALSE)=0,"",VLOOKUP($A44,作業日報!$I:$T,8,FALSE))</f>
        <v/>
      </c>
      <c r="J44" s="284" t="str">
        <f>IF(VLOOKUP($A44,作業日報!$I:$T,9,FALSE)=0,"",VLOOKUP($A44,作業日報!$I:$T,9,FALSE))</f>
        <v/>
      </c>
      <c r="K44" s="287"/>
      <c r="L44" s="287"/>
      <c r="M44" s="287"/>
      <c r="N44" s="248" t="str">
        <f>IF(H44="","",(IFERROR(VLOOKUP($H44,【選択肢】!$K$3:$O$74,2,)," ")))</f>
        <v/>
      </c>
      <c r="O44" s="248" t="str">
        <f>IF(H44="","",(IFERROR(VLOOKUP($H44,【選択肢】!$K$3:$O$74,4,)," ")))</f>
        <v/>
      </c>
      <c r="P44" s="248" t="str">
        <f>IF(H44="","",(IFERROR(VLOOKUP($H44,【選択肢】!$K$3:$O$74,5,)," ")))</f>
        <v/>
      </c>
      <c r="Q44" s="249" t="str">
        <f>IF(VLOOKUP($A44,作業日報!$I:$T,10,FALSE)=0,"",VLOOKUP($A44,作業日報!$I:$T,10,FALSE))</f>
        <v/>
      </c>
      <c r="R44" s="12"/>
      <c r="S44" s="13"/>
      <c r="T44" s="13"/>
      <c r="U44" s="13"/>
      <c r="V44" s="13"/>
      <c r="W44" s="13"/>
      <c r="X44" s="13"/>
    </row>
    <row r="45" spans="1:24" ht="12" customHeight="1" x14ac:dyDescent="0.15">
      <c r="A45" s="290"/>
      <c r="B45" s="292"/>
      <c r="C45" s="295"/>
      <c r="D45" s="298"/>
      <c r="E45" s="301"/>
      <c r="F45" s="301"/>
      <c r="G45" s="304"/>
      <c r="H45" s="285"/>
      <c r="I45" s="285"/>
      <c r="J45" s="285"/>
      <c r="K45" s="288"/>
      <c r="L45" s="288"/>
      <c r="M45" s="288"/>
      <c r="N45" s="250" t="str">
        <f>IF(I44="","",IFERROR(VLOOKUP($I44,【選択肢】!$K$3:$O$74,2,)," "))</f>
        <v/>
      </c>
      <c r="O45" s="250" t="str">
        <f>IF(I44="","",IFERROR(VLOOKUP($I44,【選択肢】!$K$3:$O$74,4,)," "))</f>
        <v/>
      </c>
      <c r="P45" s="250" t="str">
        <f>IF(I44="","",IFERROR(VLOOKUP($I44,【選択肢】!$K$3:$O$74,5,)," "))</f>
        <v/>
      </c>
      <c r="Q45" s="251" t="str">
        <f>IF(VLOOKUP($A44,作業日報!$I:$T,11,FALSE)=0,"",VLOOKUP($A44,作業日報!$I:$T,11,FALSE))</f>
        <v/>
      </c>
      <c r="R45" s="12"/>
      <c r="S45" s="13"/>
      <c r="T45" s="13"/>
      <c r="U45" s="13"/>
      <c r="V45" s="13"/>
      <c r="W45" s="13"/>
      <c r="X45" s="13"/>
    </row>
    <row r="46" spans="1:24" ht="12" customHeight="1" x14ac:dyDescent="0.15">
      <c r="A46" s="290"/>
      <c r="B46" s="293"/>
      <c r="C46" s="296"/>
      <c r="D46" s="299"/>
      <c r="E46" s="302"/>
      <c r="F46" s="302"/>
      <c r="G46" s="305"/>
      <c r="H46" s="286"/>
      <c r="I46" s="286"/>
      <c r="J46" s="286"/>
      <c r="K46" s="289"/>
      <c r="L46" s="289"/>
      <c r="M46" s="289"/>
      <c r="N46" s="252" t="str">
        <f>IF(J44="","",IFERROR(VLOOKUP($J44,【選択肢】!$K$3:$O$74,2,)," "))</f>
        <v/>
      </c>
      <c r="O46" s="252" t="str">
        <f>IF(J44="","",IFERROR(VLOOKUP($J44,【選択肢】!$K$3:$O$74,4,)," "))</f>
        <v/>
      </c>
      <c r="P46" s="252" t="str">
        <f>IF(J44="","",IFERROR(VLOOKUP($J44,【選択肢】!$K$3:$O$74,5,)," "))</f>
        <v/>
      </c>
      <c r="Q46" s="253" t="str">
        <f>IF(VLOOKUP($A44,作業日報!$I:$T,12,FALSE)=0,"",VLOOKUP($A44,作業日報!$I:$T,12,FALSE))</f>
        <v/>
      </c>
      <c r="R46" s="12"/>
      <c r="S46" s="13"/>
      <c r="T46" s="13"/>
      <c r="U46" s="13"/>
      <c r="V46" s="13"/>
      <c r="W46" s="13"/>
      <c r="X46" s="13"/>
    </row>
    <row r="47" spans="1:24" ht="12" customHeight="1" x14ac:dyDescent="0.15">
      <c r="A47" s="290">
        <v>14</v>
      </c>
      <c r="B47" s="291" t="str">
        <f>IF(VLOOKUP($A47,作業日報!$I:$T,2,FALSE)=0,"",VLOOKUP($A47,作業日報!$I:$T,2,FALSE))</f>
        <v/>
      </c>
      <c r="C47" s="294" t="str">
        <f>IF(VLOOKUP($A47,作業日報!$I:$T,3,FALSE)=0,"",VLOOKUP($A47,作業日報!$I:$T,3,FALSE))</f>
        <v/>
      </c>
      <c r="D47" s="297" t="str">
        <f>IF(ISERROR(VLOOKUP($A47,作業日報!$I:$T,4,FALSE))=TRUE,"",VLOOKUP($A47,作業日報!$I:$T,4,FALSE))</f>
        <v/>
      </c>
      <c r="E47" s="300" t="str">
        <f>IF(VLOOKUP($A47,作業日報!$I:$T,5,FALSE)=0,"",VLOOKUP($A47,作業日報!$I:$T,5,FALSE))</f>
        <v/>
      </c>
      <c r="F47" s="300" t="str">
        <f>IF(VLOOKUP($A47,作業日報!$I:$T,6,FALSE)=0,"",VLOOKUP($A47,作業日報!$I:$T,6,FALSE))</f>
        <v/>
      </c>
      <c r="G47" s="303" t="str">
        <f t="shared" si="7"/>
        <v/>
      </c>
      <c r="H47" s="284" t="str">
        <f>IF(VLOOKUP($A47,作業日報!$I:$T,7,FALSE)=0,"",VLOOKUP($A47,作業日報!$I:$T,7,FALSE))</f>
        <v/>
      </c>
      <c r="I47" s="284" t="str">
        <f>IF(VLOOKUP($A47,作業日報!$I:$T,8,FALSE)=0,"",VLOOKUP($A47,作業日報!$I:$T,8,FALSE))</f>
        <v/>
      </c>
      <c r="J47" s="284" t="str">
        <f>IF(VLOOKUP($A47,作業日報!$I:$T,9,FALSE)=0,"",VLOOKUP($A47,作業日報!$I:$T,9,FALSE))</f>
        <v/>
      </c>
      <c r="K47" s="287"/>
      <c r="L47" s="287"/>
      <c r="M47" s="287"/>
      <c r="N47" s="248" t="str">
        <f>IF(H47="","",(IFERROR(VLOOKUP($H47,【選択肢】!$K$3:$O$74,2,)," ")))</f>
        <v/>
      </c>
      <c r="O47" s="248" t="str">
        <f>IF(H47="","",(IFERROR(VLOOKUP($H47,【選択肢】!$K$3:$O$74,4,)," ")))</f>
        <v/>
      </c>
      <c r="P47" s="248" t="str">
        <f>IF(H47="","",(IFERROR(VLOOKUP($H47,【選択肢】!$K$3:$O$74,5,)," ")))</f>
        <v/>
      </c>
      <c r="Q47" s="249" t="str">
        <f>IF(VLOOKUP($A47,作業日報!$I:$T,10,FALSE)=0,"",VLOOKUP($A47,作業日報!$I:$T,10,FALSE))</f>
        <v/>
      </c>
      <c r="R47" s="12"/>
      <c r="S47" s="13"/>
      <c r="T47" s="13"/>
      <c r="U47" s="13"/>
      <c r="V47" s="13"/>
      <c r="W47" s="13"/>
      <c r="X47" s="13"/>
    </row>
    <row r="48" spans="1:24" ht="12" customHeight="1" x14ac:dyDescent="0.15">
      <c r="A48" s="290"/>
      <c r="B48" s="292"/>
      <c r="C48" s="295"/>
      <c r="D48" s="298"/>
      <c r="E48" s="301"/>
      <c r="F48" s="301"/>
      <c r="G48" s="304"/>
      <c r="H48" s="285"/>
      <c r="I48" s="285"/>
      <c r="J48" s="285"/>
      <c r="K48" s="288"/>
      <c r="L48" s="288"/>
      <c r="M48" s="288"/>
      <c r="N48" s="250" t="str">
        <f>IF(I47="","",IFERROR(VLOOKUP($I47,【選択肢】!$K$3:$O$74,2,)," "))</f>
        <v/>
      </c>
      <c r="O48" s="250" t="str">
        <f>IF(I47="","",IFERROR(VLOOKUP($I47,【選択肢】!$K$3:$O$74,4,)," "))</f>
        <v/>
      </c>
      <c r="P48" s="250" t="str">
        <f>IF(I47="","",IFERROR(VLOOKUP($I47,【選択肢】!$K$3:$O$74,5,)," "))</f>
        <v/>
      </c>
      <c r="Q48" s="251" t="str">
        <f>IF(VLOOKUP($A47,作業日報!$I:$T,11,FALSE)=0,"",VLOOKUP($A47,作業日報!$I:$T,11,FALSE))</f>
        <v/>
      </c>
      <c r="R48" s="12"/>
      <c r="S48" s="13"/>
      <c r="T48" s="13"/>
      <c r="U48" s="13"/>
      <c r="V48" s="13"/>
      <c r="W48" s="13"/>
      <c r="X48" s="13"/>
    </row>
    <row r="49" spans="1:24" ht="12" customHeight="1" x14ac:dyDescent="0.15">
      <c r="A49" s="290"/>
      <c r="B49" s="293"/>
      <c r="C49" s="296"/>
      <c r="D49" s="299"/>
      <c r="E49" s="302"/>
      <c r="F49" s="302"/>
      <c r="G49" s="305"/>
      <c r="H49" s="286"/>
      <c r="I49" s="286"/>
      <c r="J49" s="286"/>
      <c r="K49" s="289"/>
      <c r="L49" s="289"/>
      <c r="M49" s="289"/>
      <c r="N49" s="252" t="str">
        <f>IF(J47="","",IFERROR(VLOOKUP($J47,【選択肢】!$K$3:$O$74,2,)," "))</f>
        <v/>
      </c>
      <c r="O49" s="252" t="str">
        <f>IF(J47="","",IFERROR(VLOOKUP($J47,【選択肢】!$K$3:$O$74,4,)," "))</f>
        <v/>
      </c>
      <c r="P49" s="252" t="str">
        <f>IF(J47="","",IFERROR(VLOOKUP($J47,【選択肢】!$K$3:$O$74,5,)," "))</f>
        <v/>
      </c>
      <c r="Q49" s="253" t="str">
        <f>IF(VLOOKUP($A47,作業日報!$I:$T,12,FALSE)=0,"",VLOOKUP($A47,作業日報!$I:$T,12,FALSE))</f>
        <v/>
      </c>
      <c r="R49" s="12"/>
      <c r="S49" s="13"/>
      <c r="T49" s="13"/>
      <c r="U49" s="13"/>
      <c r="V49" s="13"/>
      <c r="W49" s="13"/>
      <c r="X49" s="13"/>
    </row>
    <row r="50" spans="1:24" ht="12" customHeight="1" x14ac:dyDescent="0.15">
      <c r="A50" s="290">
        <v>15</v>
      </c>
      <c r="B50" s="291" t="str">
        <f>IF(VLOOKUP($A50,作業日報!$I:$T,2,FALSE)=0,"",VLOOKUP($A50,作業日報!$I:$T,2,FALSE))</f>
        <v/>
      </c>
      <c r="C50" s="294" t="str">
        <f>IF(VLOOKUP($A50,作業日報!$I:$T,3,FALSE)=0,"",VLOOKUP($A50,作業日報!$I:$T,3,FALSE))</f>
        <v/>
      </c>
      <c r="D50" s="297" t="str">
        <f>IF(ISERROR(VLOOKUP($A50,作業日報!$I:$T,4,FALSE))=TRUE,"",VLOOKUP($A50,作業日報!$I:$T,4,FALSE))</f>
        <v/>
      </c>
      <c r="E50" s="300" t="str">
        <f>IF(VLOOKUP($A50,作業日報!$I:$T,5,FALSE)=0,"",VLOOKUP($A50,作業日報!$I:$T,5,FALSE))</f>
        <v/>
      </c>
      <c r="F50" s="300" t="str">
        <f>IF(VLOOKUP($A50,作業日報!$I:$T,6,FALSE)=0,"",VLOOKUP($A50,作業日報!$I:$T,6,FALSE))</f>
        <v/>
      </c>
      <c r="G50" s="303" t="str">
        <f t="shared" si="7"/>
        <v/>
      </c>
      <c r="H50" s="284" t="str">
        <f>IF(VLOOKUP($A50,作業日報!$I:$T,7,FALSE)=0,"",VLOOKUP($A50,作業日報!$I:$T,7,FALSE))</f>
        <v/>
      </c>
      <c r="I50" s="284" t="str">
        <f>IF(VLOOKUP($A50,作業日報!$I:$T,8,FALSE)=0,"",VLOOKUP($A50,作業日報!$I:$T,8,FALSE))</f>
        <v/>
      </c>
      <c r="J50" s="284" t="str">
        <f>IF(VLOOKUP($A50,作業日報!$I:$T,9,FALSE)=0,"",VLOOKUP($A50,作業日報!$I:$T,9,FALSE))</f>
        <v/>
      </c>
      <c r="K50" s="287"/>
      <c r="L50" s="287"/>
      <c r="M50" s="287"/>
      <c r="N50" s="248" t="str">
        <f>IF(H50="","",(IFERROR(VLOOKUP($H50,【選択肢】!$K$3:$O$74,2,)," ")))</f>
        <v/>
      </c>
      <c r="O50" s="248" t="str">
        <f>IF(H50="","",(IFERROR(VLOOKUP($H50,【選択肢】!$K$3:$O$74,4,)," ")))</f>
        <v/>
      </c>
      <c r="P50" s="248" t="str">
        <f>IF(H50="","",(IFERROR(VLOOKUP($H50,【選択肢】!$K$3:$O$74,5,)," ")))</f>
        <v/>
      </c>
      <c r="Q50" s="249" t="str">
        <f>IF(VLOOKUP($A50,作業日報!$I:$T,10,FALSE)=0,"",VLOOKUP($A50,作業日報!$I:$T,10,FALSE))</f>
        <v/>
      </c>
      <c r="R50" s="12"/>
      <c r="S50" s="13"/>
      <c r="T50" s="13"/>
      <c r="U50" s="13"/>
      <c r="V50" s="13"/>
      <c r="W50" s="13"/>
      <c r="X50" s="13"/>
    </row>
    <row r="51" spans="1:24" ht="12" customHeight="1" x14ac:dyDescent="0.15">
      <c r="A51" s="290"/>
      <c r="B51" s="292"/>
      <c r="C51" s="295"/>
      <c r="D51" s="298"/>
      <c r="E51" s="301"/>
      <c r="F51" s="301"/>
      <c r="G51" s="304"/>
      <c r="H51" s="285"/>
      <c r="I51" s="285"/>
      <c r="J51" s="285"/>
      <c r="K51" s="288"/>
      <c r="L51" s="288"/>
      <c r="M51" s="288"/>
      <c r="N51" s="250" t="str">
        <f>IF(I50="","",IFERROR(VLOOKUP($I50,【選択肢】!$K$3:$O$74,2,)," "))</f>
        <v/>
      </c>
      <c r="O51" s="250" t="str">
        <f>IF(I50="","",IFERROR(VLOOKUP($I50,【選択肢】!$K$3:$O$74,4,)," "))</f>
        <v/>
      </c>
      <c r="P51" s="250" t="str">
        <f>IF(I50="","",IFERROR(VLOOKUP($I50,【選択肢】!$K$3:$O$74,5,)," "))</f>
        <v/>
      </c>
      <c r="Q51" s="251" t="str">
        <f>IF(VLOOKUP($A50,作業日報!$I:$T,11,FALSE)=0,"",VLOOKUP($A50,作業日報!$I:$T,11,FALSE))</f>
        <v/>
      </c>
      <c r="R51" s="12"/>
      <c r="S51" s="13"/>
      <c r="T51" s="13"/>
      <c r="U51" s="13"/>
      <c r="V51" s="13"/>
      <c r="W51" s="13"/>
      <c r="X51" s="13"/>
    </row>
    <row r="52" spans="1:24" ht="12" customHeight="1" x14ac:dyDescent="0.15">
      <c r="A52" s="290"/>
      <c r="B52" s="293"/>
      <c r="C52" s="296"/>
      <c r="D52" s="299"/>
      <c r="E52" s="302"/>
      <c r="F52" s="302"/>
      <c r="G52" s="305"/>
      <c r="H52" s="286"/>
      <c r="I52" s="286"/>
      <c r="J52" s="286"/>
      <c r="K52" s="289"/>
      <c r="L52" s="289"/>
      <c r="M52" s="289"/>
      <c r="N52" s="252" t="str">
        <f>IF(J50="","",IFERROR(VLOOKUP($J50,【選択肢】!$K$3:$O$74,2,)," "))</f>
        <v/>
      </c>
      <c r="O52" s="252" t="str">
        <f>IF(J50="","",IFERROR(VLOOKUP($J50,【選択肢】!$K$3:$O$74,4,)," "))</f>
        <v/>
      </c>
      <c r="P52" s="252" t="str">
        <f>IF(J50="","",IFERROR(VLOOKUP($J50,【選択肢】!$K$3:$O$74,5,)," "))</f>
        <v/>
      </c>
      <c r="Q52" s="253" t="str">
        <f>IF(VLOOKUP($A50,作業日報!$I:$T,12,FALSE)=0,"",VLOOKUP($A50,作業日報!$I:$T,12,FALSE))</f>
        <v/>
      </c>
      <c r="R52" s="12"/>
      <c r="S52" s="13"/>
      <c r="T52" s="13"/>
      <c r="U52" s="13"/>
      <c r="V52" s="13"/>
      <c r="W52" s="13"/>
      <c r="X52" s="13"/>
    </row>
    <row r="53" spans="1:24" ht="12" customHeight="1" x14ac:dyDescent="0.15">
      <c r="A53" s="290">
        <v>16</v>
      </c>
      <c r="B53" s="291" t="str">
        <f>IF(VLOOKUP($A53,作業日報!$I:$T,2,FALSE)=0,"",VLOOKUP($A53,作業日報!$I:$T,2,FALSE))</f>
        <v/>
      </c>
      <c r="C53" s="294" t="str">
        <f>IF(VLOOKUP($A53,作業日報!$I:$T,3,FALSE)=0,"",VLOOKUP($A53,作業日報!$I:$T,3,FALSE))</f>
        <v/>
      </c>
      <c r="D53" s="297" t="str">
        <f>IF(ISERROR(VLOOKUP($A53,作業日報!$I:$T,4,FALSE))=TRUE,"",VLOOKUP($A53,作業日報!$I:$T,4,FALSE))</f>
        <v/>
      </c>
      <c r="E53" s="300" t="str">
        <f>IF(VLOOKUP($A53,作業日報!$I:$T,5,FALSE)=0,"",VLOOKUP($A53,作業日報!$I:$T,5,FALSE))</f>
        <v/>
      </c>
      <c r="F53" s="300" t="str">
        <f>IF(VLOOKUP($A53,作業日報!$I:$T,6,FALSE)=0,"",VLOOKUP($A53,作業日報!$I:$T,6,FALSE))</f>
        <v/>
      </c>
      <c r="G53" s="303" t="str">
        <f t="shared" si="7"/>
        <v/>
      </c>
      <c r="H53" s="284" t="str">
        <f>IF(VLOOKUP($A53,作業日報!$I:$T,7,FALSE)=0,"",VLOOKUP($A53,作業日報!$I:$T,7,FALSE))</f>
        <v/>
      </c>
      <c r="I53" s="284" t="str">
        <f>IF(VLOOKUP($A53,作業日報!$I:$T,8,FALSE)=0,"",VLOOKUP($A53,作業日報!$I:$T,8,FALSE))</f>
        <v/>
      </c>
      <c r="J53" s="284" t="str">
        <f>IF(VLOOKUP($A53,作業日報!$I:$T,9,FALSE)=0,"",VLOOKUP($A53,作業日報!$I:$T,9,FALSE))</f>
        <v/>
      </c>
      <c r="K53" s="287"/>
      <c r="L53" s="287"/>
      <c r="M53" s="287"/>
      <c r="N53" s="248" t="str">
        <f>IF(H53="","",(IFERROR(VLOOKUP($H53,【選択肢】!$K$3:$O$74,2,)," ")))</f>
        <v/>
      </c>
      <c r="O53" s="248" t="str">
        <f>IF(H53="","",(IFERROR(VLOOKUP($H53,【選択肢】!$K$3:$O$74,4,)," ")))</f>
        <v/>
      </c>
      <c r="P53" s="248" t="str">
        <f>IF(H53="","",(IFERROR(VLOOKUP($H53,【選択肢】!$K$3:$O$74,5,)," ")))</f>
        <v/>
      </c>
      <c r="Q53" s="249" t="str">
        <f>IF(VLOOKUP($A53,作業日報!$I:$T,10,FALSE)=0,"",VLOOKUP($A53,作業日報!$I:$T,10,FALSE))</f>
        <v/>
      </c>
      <c r="R53" s="12"/>
      <c r="S53" s="13"/>
      <c r="T53" s="13"/>
      <c r="U53" s="13"/>
      <c r="V53" s="13"/>
      <c r="W53" s="13"/>
      <c r="X53" s="13"/>
    </row>
    <row r="54" spans="1:24" ht="12" customHeight="1" x14ac:dyDescent="0.15">
      <c r="A54" s="290"/>
      <c r="B54" s="292"/>
      <c r="C54" s="295"/>
      <c r="D54" s="298"/>
      <c r="E54" s="301"/>
      <c r="F54" s="301"/>
      <c r="G54" s="304"/>
      <c r="H54" s="285"/>
      <c r="I54" s="285"/>
      <c r="J54" s="285"/>
      <c r="K54" s="288"/>
      <c r="L54" s="288"/>
      <c r="M54" s="288"/>
      <c r="N54" s="250" t="str">
        <f>IF(I53="","",IFERROR(VLOOKUP($I53,【選択肢】!$K$3:$O$74,2,)," "))</f>
        <v/>
      </c>
      <c r="O54" s="250" t="str">
        <f>IF(I53="","",IFERROR(VLOOKUP($I53,【選択肢】!$K$3:$O$74,4,)," "))</f>
        <v/>
      </c>
      <c r="P54" s="250" t="str">
        <f>IF(I53="","",IFERROR(VLOOKUP($I53,【選択肢】!$K$3:$O$74,5,)," "))</f>
        <v/>
      </c>
      <c r="Q54" s="251" t="str">
        <f>IF(VLOOKUP($A53,作業日報!$I:$T,11,FALSE)=0,"",VLOOKUP($A53,作業日報!$I:$T,11,FALSE))</f>
        <v/>
      </c>
      <c r="R54" s="12"/>
      <c r="S54" s="13"/>
      <c r="T54" s="13"/>
      <c r="U54" s="13"/>
      <c r="V54" s="13"/>
      <c r="W54" s="13"/>
      <c r="X54" s="13"/>
    </row>
    <row r="55" spans="1:24" ht="12" customHeight="1" x14ac:dyDescent="0.15">
      <c r="A55" s="290"/>
      <c r="B55" s="293"/>
      <c r="C55" s="296"/>
      <c r="D55" s="299"/>
      <c r="E55" s="302"/>
      <c r="F55" s="302"/>
      <c r="G55" s="305"/>
      <c r="H55" s="286"/>
      <c r="I55" s="286"/>
      <c r="J55" s="286"/>
      <c r="K55" s="289"/>
      <c r="L55" s="289"/>
      <c r="M55" s="289"/>
      <c r="N55" s="252" t="str">
        <f>IF(J53="","",IFERROR(VLOOKUP($J53,【選択肢】!$K$3:$O$74,2,)," "))</f>
        <v/>
      </c>
      <c r="O55" s="252" t="str">
        <f>IF(J53="","",IFERROR(VLOOKUP($J53,【選択肢】!$K$3:$O$74,4,)," "))</f>
        <v/>
      </c>
      <c r="P55" s="252" t="str">
        <f>IF(J53="","",IFERROR(VLOOKUP($J53,【選択肢】!$K$3:$O$74,5,)," "))</f>
        <v/>
      </c>
      <c r="Q55" s="253" t="str">
        <f>IF(VLOOKUP($A53,作業日報!$I:$T,12,FALSE)=0,"",VLOOKUP($A53,作業日報!$I:$T,12,FALSE))</f>
        <v/>
      </c>
      <c r="R55" s="12"/>
      <c r="S55" s="13"/>
      <c r="T55" s="13"/>
      <c r="U55" s="13"/>
      <c r="V55" s="13"/>
      <c r="W55" s="13"/>
      <c r="X55" s="13"/>
    </row>
    <row r="56" spans="1:24" ht="12" customHeight="1" x14ac:dyDescent="0.15">
      <c r="A56" s="290">
        <v>17</v>
      </c>
      <c r="B56" s="291" t="str">
        <f>IF(VLOOKUP($A56,作業日報!$I:$T,2,FALSE)=0,"",VLOOKUP($A56,作業日報!$I:$T,2,FALSE))</f>
        <v/>
      </c>
      <c r="C56" s="294" t="str">
        <f>IF(VLOOKUP($A56,作業日報!$I:$T,3,FALSE)=0,"",VLOOKUP($A56,作業日報!$I:$T,3,FALSE))</f>
        <v/>
      </c>
      <c r="D56" s="297" t="str">
        <f>IF(ISERROR(VLOOKUP($A56,作業日報!$I:$T,4,FALSE))=TRUE,"",VLOOKUP($A56,作業日報!$I:$T,4,FALSE))</f>
        <v/>
      </c>
      <c r="E56" s="300" t="str">
        <f>IF(VLOOKUP($A56,作業日報!$I:$T,5,FALSE)=0,"",VLOOKUP($A56,作業日報!$I:$T,5,FALSE))</f>
        <v/>
      </c>
      <c r="F56" s="300" t="str">
        <f>IF(VLOOKUP($A56,作業日報!$I:$T,6,FALSE)=0,"",VLOOKUP($A56,作業日報!$I:$T,6,FALSE))</f>
        <v/>
      </c>
      <c r="G56" s="303" t="str">
        <f t="shared" si="7"/>
        <v/>
      </c>
      <c r="H56" s="284" t="str">
        <f>IF(VLOOKUP($A56,作業日報!$I:$T,7,FALSE)=0,"",VLOOKUP($A56,作業日報!$I:$T,7,FALSE))</f>
        <v/>
      </c>
      <c r="I56" s="284" t="str">
        <f>IF(VLOOKUP($A56,作業日報!$I:$T,8,FALSE)=0,"",VLOOKUP($A56,作業日報!$I:$T,8,FALSE))</f>
        <v/>
      </c>
      <c r="J56" s="284" t="str">
        <f>IF(VLOOKUP($A56,作業日報!$I:$T,9,FALSE)=0,"",VLOOKUP($A56,作業日報!$I:$T,9,FALSE))</f>
        <v/>
      </c>
      <c r="K56" s="287"/>
      <c r="L56" s="287"/>
      <c r="M56" s="287"/>
      <c r="N56" s="248" t="str">
        <f>IF(H56="","",(IFERROR(VLOOKUP($H56,【選択肢】!$K$3:$O$74,2,)," ")))</f>
        <v/>
      </c>
      <c r="O56" s="248" t="str">
        <f>IF(H56="","",(IFERROR(VLOOKUP($H56,【選択肢】!$K$3:$O$74,4,)," ")))</f>
        <v/>
      </c>
      <c r="P56" s="248" t="str">
        <f>IF(H56="","",(IFERROR(VLOOKUP($H56,【選択肢】!$K$3:$O$74,5,)," ")))</f>
        <v/>
      </c>
      <c r="Q56" s="249" t="str">
        <f>IF(VLOOKUP($A56,作業日報!$I:$T,10,FALSE)=0,"",VLOOKUP($A56,作業日報!$I:$T,10,FALSE))</f>
        <v/>
      </c>
      <c r="R56" s="12"/>
      <c r="S56" s="13"/>
      <c r="T56" s="13"/>
      <c r="U56" s="13"/>
      <c r="V56" s="13"/>
      <c r="W56" s="13"/>
      <c r="X56" s="13"/>
    </row>
    <row r="57" spans="1:24" ht="12" customHeight="1" x14ac:dyDescent="0.15">
      <c r="A57" s="290"/>
      <c r="B57" s="292"/>
      <c r="C57" s="295"/>
      <c r="D57" s="298"/>
      <c r="E57" s="301"/>
      <c r="F57" s="301"/>
      <c r="G57" s="304"/>
      <c r="H57" s="285"/>
      <c r="I57" s="285"/>
      <c r="J57" s="285"/>
      <c r="K57" s="288"/>
      <c r="L57" s="288"/>
      <c r="M57" s="288"/>
      <c r="N57" s="250" t="str">
        <f>IF(I56="","",IFERROR(VLOOKUP($I56,【選択肢】!$K$3:$O$74,2,)," "))</f>
        <v/>
      </c>
      <c r="O57" s="250" t="str">
        <f>IF(I56="","",IFERROR(VLOOKUP($I56,【選択肢】!$K$3:$O$74,4,)," "))</f>
        <v/>
      </c>
      <c r="P57" s="250" t="str">
        <f>IF(I56="","",IFERROR(VLOOKUP($I56,【選択肢】!$K$3:$O$74,5,)," "))</f>
        <v/>
      </c>
      <c r="Q57" s="251" t="str">
        <f>IF(VLOOKUP($A56,作業日報!$I:$T,11,FALSE)=0,"",VLOOKUP($A56,作業日報!$I:$T,11,FALSE))</f>
        <v/>
      </c>
      <c r="R57" s="12"/>
      <c r="S57" s="13"/>
      <c r="T57" s="13"/>
      <c r="U57" s="13"/>
      <c r="V57" s="13"/>
      <c r="W57" s="13"/>
      <c r="X57" s="13"/>
    </row>
    <row r="58" spans="1:24" ht="12" customHeight="1" x14ac:dyDescent="0.15">
      <c r="A58" s="290"/>
      <c r="B58" s="293"/>
      <c r="C58" s="296"/>
      <c r="D58" s="299"/>
      <c r="E58" s="302"/>
      <c r="F58" s="302"/>
      <c r="G58" s="305"/>
      <c r="H58" s="286"/>
      <c r="I58" s="286"/>
      <c r="J58" s="286"/>
      <c r="K58" s="289"/>
      <c r="L58" s="289"/>
      <c r="M58" s="289"/>
      <c r="N58" s="252" t="str">
        <f>IF(J56="","",IFERROR(VLOOKUP($J56,【選択肢】!$K$3:$O$74,2,)," "))</f>
        <v/>
      </c>
      <c r="O58" s="252" t="str">
        <f>IF(J56="","",IFERROR(VLOOKUP($J56,【選択肢】!$K$3:$O$74,4,)," "))</f>
        <v/>
      </c>
      <c r="P58" s="252" t="str">
        <f>IF(J56="","",IFERROR(VLOOKUP($J56,【選択肢】!$K$3:$O$74,5,)," "))</f>
        <v/>
      </c>
      <c r="Q58" s="253" t="str">
        <f>IF(VLOOKUP($A56,作業日報!$I:$T,12,FALSE)=0,"",VLOOKUP($A56,作業日報!$I:$T,12,FALSE))</f>
        <v/>
      </c>
      <c r="R58" s="12"/>
      <c r="S58" s="13"/>
      <c r="T58" s="13"/>
      <c r="U58" s="13"/>
      <c r="V58" s="13"/>
      <c r="W58" s="13"/>
      <c r="X58" s="13"/>
    </row>
    <row r="59" spans="1:24" ht="12" customHeight="1" x14ac:dyDescent="0.15">
      <c r="A59" s="290">
        <v>18</v>
      </c>
      <c r="B59" s="291" t="str">
        <f>IF(VLOOKUP($A59,作業日報!$I:$T,2,FALSE)=0,"",VLOOKUP($A59,作業日報!$I:$T,2,FALSE))</f>
        <v/>
      </c>
      <c r="C59" s="294" t="str">
        <f>IF(VLOOKUP($A59,作業日報!$I:$T,3,FALSE)=0,"",VLOOKUP($A59,作業日報!$I:$T,3,FALSE))</f>
        <v/>
      </c>
      <c r="D59" s="297" t="str">
        <f>IF(ISERROR(VLOOKUP($A59,作業日報!$I:$T,4,FALSE))=TRUE,"",VLOOKUP($A59,作業日報!$I:$T,4,FALSE))</f>
        <v/>
      </c>
      <c r="E59" s="300" t="str">
        <f>IF(VLOOKUP($A59,作業日報!$I:$T,5,FALSE)=0,"",VLOOKUP($A59,作業日報!$I:$T,5,FALSE))</f>
        <v/>
      </c>
      <c r="F59" s="300" t="str">
        <f>IF(VLOOKUP($A59,作業日報!$I:$T,6,FALSE)=0,"",VLOOKUP($A59,作業日報!$I:$T,6,FALSE))</f>
        <v/>
      </c>
      <c r="G59" s="303" t="str">
        <f t="shared" si="7"/>
        <v/>
      </c>
      <c r="H59" s="284" t="str">
        <f>IF(VLOOKUP($A59,作業日報!$I:$T,7,FALSE)=0,"",VLOOKUP($A59,作業日報!$I:$T,7,FALSE))</f>
        <v/>
      </c>
      <c r="I59" s="284" t="str">
        <f>IF(VLOOKUP($A59,作業日報!$I:$T,8,FALSE)=0,"",VLOOKUP($A59,作業日報!$I:$T,8,FALSE))</f>
        <v/>
      </c>
      <c r="J59" s="284" t="str">
        <f>IF(VLOOKUP($A59,作業日報!$I:$T,9,FALSE)=0,"",VLOOKUP($A59,作業日報!$I:$T,9,FALSE))</f>
        <v/>
      </c>
      <c r="K59" s="287"/>
      <c r="L59" s="287"/>
      <c r="M59" s="287"/>
      <c r="N59" s="248" t="str">
        <f>IF(H59="","",(IFERROR(VLOOKUP($H59,【選択肢】!$K$3:$O$74,2,)," ")))</f>
        <v/>
      </c>
      <c r="O59" s="248" t="str">
        <f>IF(H59="","",(IFERROR(VLOOKUP($H59,【選択肢】!$K$3:$O$74,4,)," ")))</f>
        <v/>
      </c>
      <c r="P59" s="248" t="str">
        <f>IF(H59="","",(IFERROR(VLOOKUP($H59,【選択肢】!$K$3:$O$74,5,)," ")))</f>
        <v/>
      </c>
      <c r="Q59" s="249" t="str">
        <f>IF(VLOOKUP($A59,作業日報!$I:$T,10,FALSE)=0,"",VLOOKUP($A59,作業日報!$I:$T,10,FALSE))</f>
        <v/>
      </c>
      <c r="R59" s="12"/>
      <c r="S59" s="13"/>
      <c r="T59" s="13"/>
      <c r="U59" s="13"/>
      <c r="V59" s="13"/>
      <c r="W59" s="13"/>
      <c r="X59" s="13"/>
    </row>
    <row r="60" spans="1:24" ht="12" customHeight="1" x14ac:dyDescent="0.15">
      <c r="A60" s="290"/>
      <c r="B60" s="292"/>
      <c r="C60" s="295"/>
      <c r="D60" s="298"/>
      <c r="E60" s="301"/>
      <c r="F60" s="301"/>
      <c r="G60" s="304"/>
      <c r="H60" s="285"/>
      <c r="I60" s="285"/>
      <c r="J60" s="285"/>
      <c r="K60" s="288"/>
      <c r="L60" s="288"/>
      <c r="M60" s="288"/>
      <c r="N60" s="250" t="str">
        <f>IF(I59="","",IFERROR(VLOOKUP($I59,【選択肢】!$K$3:$O$74,2,)," "))</f>
        <v/>
      </c>
      <c r="O60" s="250" t="str">
        <f>IF(I59="","",IFERROR(VLOOKUP($I59,【選択肢】!$K$3:$O$74,4,)," "))</f>
        <v/>
      </c>
      <c r="P60" s="250" t="str">
        <f>IF(I59="","",IFERROR(VLOOKUP($I59,【選択肢】!$K$3:$O$74,5,)," "))</f>
        <v/>
      </c>
      <c r="Q60" s="251" t="str">
        <f>IF(VLOOKUP($A59,作業日報!$I:$T,11,FALSE)=0,"",VLOOKUP($A59,作業日報!$I:$T,11,FALSE))</f>
        <v/>
      </c>
      <c r="R60" s="12"/>
      <c r="S60" s="13"/>
      <c r="T60" s="13"/>
      <c r="U60" s="13"/>
      <c r="V60" s="13"/>
      <c r="W60" s="13"/>
      <c r="X60" s="13"/>
    </row>
    <row r="61" spans="1:24" ht="12" customHeight="1" x14ac:dyDescent="0.15">
      <c r="A61" s="290"/>
      <c r="B61" s="293"/>
      <c r="C61" s="296"/>
      <c r="D61" s="299"/>
      <c r="E61" s="302"/>
      <c r="F61" s="302"/>
      <c r="G61" s="305"/>
      <c r="H61" s="286"/>
      <c r="I61" s="286"/>
      <c r="J61" s="286"/>
      <c r="K61" s="289"/>
      <c r="L61" s="289"/>
      <c r="M61" s="289"/>
      <c r="N61" s="252" t="str">
        <f>IF(J59="","",IFERROR(VLOOKUP($J59,【選択肢】!$K$3:$O$74,2,)," "))</f>
        <v/>
      </c>
      <c r="O61" s="252" t="str">
        <f>IF(J59="","",IFERROR(VLOOKUP($J59,【選択肢】!$K$3:$O$74,4,)," "))</f>
        <v/>
      </c>
      <c r="P61" s="252" t="str">
        <f>IF(J59="","",IFERROR(VLOOKUP($J59,【選択肢】!$K$3:$O$74,5,)," "))</f>
        <v/>
      </c>
      <c r="Q61" s="253" t="str">
        <f>IF(VLOOKUP($A59,作業日報!$I:$T,12,FALSE)=0,"",VLOOKUP($A59,作業日報!$I:$T,12,FALSE))</f>
        <v/>
      </c>
      <c r="R61" s="12"/>
      <c r="S61" s="13"/>
      <c r="T61" s="13"/>
      <c r="U61" s="13"/>
      <c r="V61" s="13"/>
      <c r="W61" s="13"/>
      <c r="X61" s="13"/>
    </row>
    <row r="62" spans="1:24" ht="12" customHeight="1" x14ac:dyDescent="0.15">
      <c r="A62" s="290">
        <v>19</v>
      </c>
      <c r="B62" s="291" t="str">
        <f>IF(VLOOKUP($A62,作業日報!$I:$T,2,FALSE)=0,"",VLOOKUP($A62,作業日報!$I:$T,2,FALSE))</f>
        <v/>
      </c>
      <c r="C62" s="294" t="str">
        <f>IF(VLOOKUP($A62,作業日報!$I:$T,3,FALSE)=0,"",VLOOKUP($A62,作業日報!$I:$T,3,FALSE))</f>
        <v/>
      </c>
      <c r="D62" s="297" t="str">
        <f>IF(ISERROR(VLOOKUP($A62,作業日報!$I:$T,4,FALSE))=TRUE,"",VLOOKUP($A62,作業日報!$I:$T,4,FALSE))</f>
        <v/>
      </c>
      <c r="E62" s="300" t="str">
        <f>IF(VLOOKUP($A62,作業日報!$I:$T,5,FALSE)=0,"",VLOOKUP($A62,作業日報!$I:$T,5,FALSE))</f>
        <v/>
      </c>
      <c r="F62" s="300" t="str">
        <f>IF(VLOOKUP($A62,作業日報!$I:$T,6,FALSE)=0,"",VLOOKUP($A62,作業日報!$I:$T,6,FALSE))</f>
        <v/>
      </c>
      <c r="G62" s="303" t="str">
        <f t="shared" si="7"/>
        <v/>
      </c>
      <c r="H62" s="284" t="str">
        <f>IF(VLOOKUP($A62,作業日報!$I:$T,7,FALSE)=0,"",VLOOKUP($A62,作業日報!$I:$T,7,FALSE))</f>
        <v/>
      </c>
      <c r="I62" s="284" t="str">
        <f>IF(VLOOKUP($A62,作業日報!$I:$T,8,FALSE)=0,"",VLOOKUP($A62,作業日報!$I:$T,8,FALSE))</f>
        <v/>
      </c>
      <c r="J62" s="284" t="str">
        <f>IF(VLOOKUP($A62,作業日報!$I:$T,9,FALSE)=0,"",VLOOKUP($A62,作業日報!$I:$T,9,FALSE))</f>
        <v/>
      </c>
      <c r="K62" s="287"/>
      <c r="L62" s="287"/>
      <c r="M62" s="287"/>
      <c r="N62" s="248" t="str">
        <f>IF(H62="","",(IFERROR(VLOOKUP($H62,【選択肢】!$K$3:$O$74,2,)," ")))</f>
        <v/>
      </c>
      <c r="O62" s="248" t="str">
        <f>IF(H62="","",(IFERROR(VLOOKUP($H62,【選択肢】!$K$3:$O$74,4,)," ")))</f>
        <v/>
      </c>
      <c r="P62" s="248" t="str">
        <f>IF(H62="","",(IFERROR(VLOOKUP($H62,【選択肢】!$K$3:$O$74,5,)," ")))</f>
        <v/>
      </c>
      <c r="Q62" s="249" t="str">
        <f>IF(VLOOKUP($A62,作業日報!$I:$T,10,FALSE)=0,"",VLOOKUP($A62,作業日報!$I:$T,10,FALSE))</f>
        <v/>
      </c>
      <c r="R62" s="12"/>
      <c r="S62" s="13"/>
      <c r="T62" s="13"/>
      <c r="U62" s="13"/>
      <c r="V62" s="13"/>
      <c r="W62" s="13"/>
      <c r="X62" s="13"/>
    </row>
    <row r="63" spans="1:24" ht="12" customHeight="1" x14ac:dyDescent="0.15">
      <c r="A63" s="290"/>
      <c r="B63" s="292"/>
      <c r="C63" s="295"/>
      <c r="D63" s="298"/>
      <c r="E63" s="301"/>
      <c r="F63" s="301"/>
      <c r="G63" s="304"/>
      <c r="H63" s="285"/>
      <c r="I63" s="285"/>
      <c r="J63" s="285"/>
      <c r="K63" s="288"/>
      <c r="L63" s="288"/>
      <c r="M63" s="288"/>
      <c r="N63" s="250" t="str">
        <f>IF(I62="","",IFERROR(VLOOKUP($I62,【選択肢】!$K$3:$O$74,2,)," "))</f>
        <v/>
      </c>
      <c r="O63" s="250" t="str">
        <f>IF(I62="","",IFERROR(VLOOKUP($I62,【選択肢】!$K$3:$O$74,4,)," "))</f>
        <v/>
      </c>
      <c r="P63" s="250" t="str">
        <f>IF(I62="","",IFERROR(VLOOKUP($I62,【選択肢】!$K$3:$O$74,5,)," "))</f>
        <v/>
      </c>
      <c r="Q63" s="251" t="str">
        <f>IF(VLOOKUP($A62,作業日報!$I:$T,11,FALSE)=0,"",VLOOKUP($A62,作業日報!$I:$T,11,FALSE))</f>
        <v/>
      </c>
      <c r="R63" s="12"/>
      <c r="S63" s="13"/>
      <c r="T63" s="13"/>
      <c r="U63" s="13"/>
      <c r="V63" s="13"/>
      <c r="W63" s="13"/>
      <c r="X63" s="13"/>
    </row>
    <row r="64" spans="1:24" ht="12" customHeight="1" x14ac:dyDescent="0.15">
      <c r="A64" s="290"/>
      <c r="B64" s="293"/>
      <c r="C64" s="296"/>
      <c r="D64" s="299"/>
      <c r="E64" s="302"/>
      <c r="F64" s="302"/>
      <c r="G64" s="305"/>
      <c r="H64" s="286"/>
      <c r="I64" s="286"/>
      <c r="J64" s="286"/>
      <c r="K64" s="289"/>
      <c r="L64" s="289"/>
      <c r="M64" s="289"/>
      <c r="N64" s="252" t="str">
        <f>IF(J62="","",IFERROR(VLOOKUP($J62,【選択肢】!$K$3:$O$74,2,)," "))</f>
        <v/>
      </c>
      <c r="O64" s="252" t="str">
        <f>IF(J62="","",IFERROR(VLOOKUP($J62,【選択肢】!$K$3:$O$74,4,)," "))</f>
        <v/>
      </c>
      <c r="P64" s="252" t="str">
        <f>IF(J62="","",IFERROR(VLOOKUP($J62,【選択肢】!$K$3:$O$74,5,)," "))</f>
        <v/>
      </c>
      <c r="Q64" s="253" t="str">
        <f>IF(VLOOKUP($A62,作業日報!$I:$T,12,FALSE)=0,"",VLOOKUP($A62,作業日報!$I:$T,12,FALSE))</f>
        <v/>
      </c>
      <c r="R64" s="12"/>
      <c r="S64" s="13"/>
      <c r="T64" s="13"/>
      <c r="U64" s="13"/>
      <c r="V64" s="13"/>
      <c r="W64" s="13"/>
      <c r="X64" s="13"/>
    </row>
    <row r="65" spans="1:24" ht="12" customHeight="1" x14ac:dyDescent="0.15">
      <c r="A65" s="290">
        <v>20</v>
      </c>
      <c r="B65" s="291" t="str">
        <f>IF(VLOOKUP($A65,作業日報!$I:$T,2,FALSE)=0,"",VLOOKUP($A65,作業日報!$I:$T,2,FALSE))</f>
        <v/>
      </c>
      <c r="C65" s="294" t="str">
        <f>IF(VLOOKUP($A65,作業日報!$I:$T,3,FALSE)=0,"",VLOOKUP($A65,作業日報!$I:$T,3,FALSE))</f>
        <v/>
      </c>
      <c r="D65" s="297" t="str">
        <f>IF(ISERROR(VLOOKUP($A65,作業日報!$I:$T,4,FALSE))=TRUE,"",VLOOKUP($A65,作業日報!$I:$T,4,FALSE))</f>
        <v/>
      </c>
      <c r="E65" s="300" t="str">
        <f>IF(VLOOKUP($A65,作業日報!$I:$T,5,FALSE)=0,"",VLOOKUP($A65,作業日報!$I:$T,5,FALSE))</f>
        <v/>
      </c>
      <c r="F65" s="300" t="str">
        <f>IF(VLOOKUP($A65,作業日報!$I:$T,6,FALSE)=0,"",VLOOKUP($A65,作業日報!$I:$T,6,FALSE))</f>
        <v/>
      </c>
      <c r="G65" s="303" t="str">
        <f t="shared" si="7"/>
        <v/>
      </c>
      <c r="H65" s="284" t="str">
        <f>IF(VLOOKUP($A65,作業日報!$I:$T,7,FALSE)=0,"",VLOOKUP($A65,作業日報!$I:$T,7,FALSE))</f>
        <v/>
      </c>
      <c r="I65" s="284" t="str">
        <f>IF(VLOOKUP($A65,作業日報!$I:$T,8,FALSE)=0,"",VLOOKUP($A65,作業日報!$I:$T,8,FALSE))</f>
        <v/>
      </c>
      <c r="J65" s="284" t="str">
        <f>IF(VLOOKUP($A65,作業日報!$I:$T,9,FALSE)=0,"",VLOOKUP($A65,作業日報!$I:$T,9,FALSE))</f>
        <v/>
      </c>
      <c r="K65" s="287"/>
      <c r="L65" s="287"/>
      <c r="M65" s="287"/>
      <c r="N65" s="248" t="str">
        <f>IF(H65="","",(IFERROR(VLOOKUP($H65,【選択肢】!$K$3:$O$74,2,)," ")))</f>
        <v/>
      </c>
      <c r="O65" s="248" t="str">
        <f>IF(H65="","",(IFERROR(VLOOKUP($H65,【選択肢】!$K$3:$O$74,4,)," ")))</f>
        <v/>
      </c>
      <c r="P65" s="248" t="str">
        <f>IF(H65="","",(IFERROR(VLOOKUP($H65,【選択肢】!$K$3:$O$74,5,)," ")))</f>
        <v/>
      </c>
      <c r="Q65" s="249" t="str">
        <f>IF(VLOOKUP($A65,作業日報!$I:$T,10,FALSE)=0,"",VLOOKUP($A65,作業日報!$I:$T,10,FALSE))</f>
        <v/>
      </c>
      <c r="R65" s="12"/>
      <c r="S65" s="13"/>
      <c r="T65" s="13"/>
      <c r="U65" s="13"/>
      <c r="V65" s="13"/>
      <c r="W65" s="13"/>
      <c r="X65" s="13"/>
    </row>
    <row r="66" spans="1:24" ht="12" customHeight="1" x14ac:dyDescent="0.15">
      <c r="A66" s="290"/>
      <c r="B66" s="292"/>
      <c r="C66" s="295"/>
      <c r="D66" s="298"/>
      <c r="E66" s="301"/>
      <c r="F66" s="301"/>
      <c r="G66" s="304"/>
      <c r="H66" s="285"/>
      <c r="I66" s="285"/>
      <c r="J66" s="285"/>
      <c r="K66" s="288"/>
      <c r="L66" s="288"/>
      <c r="M66" s="288"/>
      <c r="N66" s="250" t="str">
        <f>IF(I65="","",IFERROR(VLOOKUP($I65,【選択肢】!$K$3:$O$74,2,)," "))</f>
        <v/>
      </c>
      <c r="O66" s="250" t="str">
        <f>IF(I65="","",IFERROR(VLOOKUP($I65,【選択肢】!$K$3:$O$74,4,)," "))</f>
        <v/>
      </c>
      <c r="P66" s="250" t="str">
        <f>IF(I65="","",IFERROR(VLOOKUP($I65,【選択肢】!$K$3:$O$74,5,)," "))</f>
        <v/>
      </c>
      <c r="Q66" s="251" t="str">
        <f>IF(VLOOKUP($A65,作業日報!$I:$T,11,FALSE)=0,"",VLOOKUP($A65,作業日報!$I:$T,11,FALSE))</f>
        <v/>
      </c>
      <c r="R66" s="12"/>
      <c r="S66" s="13"/>
      <c r="T66" s="13"/>
      <c r="U66" s="13"/>
      <c r="V66" s="13"/>
      <c r="W66" s="13"/>
      <c r="X66" s="13"/>
    </row>
    <row r="67" spans="1:24" ht="12" customHeight="1" x14ac:dyDescent="0.15">
      <c r="A67" s="290"/>
      <c r="B67" s="293"/>
      <c r="C67" s="296"/>
      <c r="D67" s="299"/>
      <c r="E67" s="302"/>
      <c r="F67" s="302"/>
      <c r="G67" s="305"/>
      <c r="H67" s="286"/>
      <c r="I67" s="286"/>
      <c r="J67" s="286"/>
      <c r="K67" s="289"/>
      <c r="L67" s="289"/>
      <c r="M67" s="289"/>
      <c r="N67" s="252" t="str">
        <f>IF(J65="","",IFERROR(VLOOKUP($J65,【選択肢】!$K$3:$O$74,2,)," "))</f>
        <v/>
      </c>
      <c r="O67" s="252" t="str">
        <f>IF(J65="","",IFERROR(VLOOKUP($J65,【選択肢】!$K$3:$O$74,4,)," "))</f>
        <v/>
      </c>
      <c r="P67" s="252" t="str">
        <f>IF(J65="","",IFERROR(VLOOKUP($J65,【選択肢】!$K$3:$O$74,5,)," "))</f>
        <v/>
      </c>
      <c r="Q67" s="253" t="str">
        <f>IF(VLOOKUP($A65,作業日報!$I:$T,12,FALSE)=0,"",VLOOKUP($A65,作業日報!$I:$T,12,FALSE))</f>
        <v/>
      </c>
      <c r="R67" s="12"/>
      <c r="S67" s="13"/>
      <c r="T67" s="13"/>
      <c r="U67" s="13"/>
      <c r="V67" s="13"/>
      <c r="W67" s="13"/>
      <c r="X67" s="13"/>
    </row>
    <row r="68" spans="1:24" ht="12" customHeight="1" x14ac:dyDescent="0.15">
      <c r="A68" s="290">
        <v>21</v>
      </c>
      <c r="B68" s="291" t="str">
        <f>IF(VLOOKUP($A68,作業日報!$I:$T,2,FALSE)=0,"",VLOOKUP($A68,作業日報!$I:$T,2,FALSE))</f>
        <v/>
      </c>
      <c r="C68" s="294" t="str">
        <f>IF(VLOOKUP($A68,作業日報!$I:$T,3,FALSE)=0,"",VLOOKUP($A68,作業日報!$I:$T,3,FALSE))</f>
        <v/>
      </c>
      <c r="D68" s="297" t="str">
        <f>IF(ISERROR(VLOOKUP($A68,作業日報!$I:$T,4,FALSE))=TRUE,"",VLOOKUP($A68,作業日報!$I:$T,4,FALSE))</f>
        <v/>
      </c>
      <c r="E68" s="300" t="str">
        <f>IF(VLOOKUP($A68,作業日報!$I:$T,5,FALSE)=0,"",VLOOKUP($A68,作業日報!$I:$T,5,FALSE))</f>
        <v/>
      </c>
      <c r="F68" s="300" t="str">
        <f>IF(VLOOKUP($A68,作業日報!$I:$T,6,FALSE)=0,"",VLOOKUP($A68,作業日報!$I:$T,6,FALSE))</f>
        <v/>
      </c>
      <c r="G68" s="303" t="str">
        <f t="shared" si="7"/>
        <v/>
      </c>
      <c r="H68" s="284" t="str">
        <f>IF(VLOOKUP($A68,作業日報!$I:$T,7,FALSE)=0,"",VLOOKUP($A68,作業日報!$I:$T,7,FALSE))</f>
        <v/>
      </c>
      <c r="I68" s="284" t="str">
        <f>IF(VLOOKUP($A68,作業日報!$I:$T,8,FALSE)=0,"",VLOOKUP($A68,作業日報!$I:$T,8,FALSE))</f>
        <v/>
      </c>
      <c r="J68" s="284" t="str">
        <f>IF(VLOOKUP($A68,作業日報!$I:$T,9,FALSE)=0,"",VLOOKUP($A68,作業日報!$I:$T,9,FALSE))</f>
        <v/>
      </c>
      <c r="K68" s="287"/>
      <c r="L68" s="287"/>
      <c r="M68" s="287"/>
      <c r="N68" s="248" t="str">
        <f>IF(H68="","",(IFERROR(VLOOKUP($H68,【選択肢】!$K$3:$O$74,2,)," ")))</f>
        <v/>
      </c>
      <c r="O68" s="248" t="str">
        <f>IF(H68="","",(IFERROR(VLOOKUP($H68,【選択肢】!$K$3:$O$74,4,)," ")))</f>
        <v/>
      </c>
      <c r="P68" s="248" t="str">
        <f>IF(H68="","",(IFERROR(VLOOKUP($H68,【選択肢】!$K$3:$O$74,5,)," ")))</f>
        <v/>
      </c>
      <c r="Q68" s="249" t="str">
        <f>IF(VLOOKUP($A68,作業日報!$I:$T,10,FALSE)=0,"",VLOOKUP($A68,作業日報!$I:$T,10,FALSE))</f>
        <v/>
      </c>
      <c r="R68" s="12"/>
      <c r="S68" s="13"/>
      <c r="T68" s="13"/>
      <c r="U68" s="13"/>
      <c r="V68" s="13"/>
      <c r="W68" s="13"/>
      <c r="X68" s="13"/>
    </row>
    <row r="69" spans="1:24" ht="12" customHeight="1" x14ac:dyDescent="0.15">
      <c r="A69" s="290"/>
      <c r="B69" s="292"/>
      <c r="C69" s="295"/>
      <c r="D69" s="298"/>
      <c r="E69" s="301"/>
      <c r="F69" s="301"/>
      <c r="G69" s="304"/>
      <c r="H69" s="285"/>
      <c r="I69" s="285"/>
      <c r="J69" s="285"/>
      <c r="K69" s="288"/>
      <c r="L69" s="288"/>
      <c r="M69" s="288"/>
      <c r="N69" s="250" t="str">
        <f>IF(I68="","",IFERROR(VLOOKUP($I68,【選択肢】!$K$3:$O$74,2,)," "))</f>
        <v/>
      </c>
      <c r="O69" s="250" t="str">
        <f>IF(I68="","",IFERROR(VLOOKUP($I68,【選択肢】!$K$3:$O$74,4,)," "))</f>
        <v/>
      </c>
      <c r="P69" s="250" t="str">
        <f>IF(I68="","",IFERROR(VLOOKUP($I68,【選択肢】!$K$3:$O$74,5,)," "))</f>
        <v/>
      </c>
      <c r="Q69" s="251" t="str">
        <f>IF(VLOOKUP($A68,作業日報!$I:$T,11,FALSE)=0,"",VLOOKUP($A68,作業日報!$I:$T,11,FALSE))</f>
        <v/>
      </c>
      <c r="R69" s="12"/>
      <c r="S69" s="13"/>
      <c r="T69" s="13"/>
      <c r="U69" s="13"/>
      <c r="V69" s="13"/>
      <c r="W69" s="13"/>
      <c r="X69" s="13"/>
    </row>
    <row r="70" spans="1:24" ht="12" customHeight="1" x14ac:dyDescent="0.15">
      <c r="A70" s="290"/>
      <c r="B70" s="293"/>
      <c r="C70" s="296"/>
      <c r="D70" s="299"/>
      <c r="E70" s="302"/>
      <c r="F70" s="302"/>
      <c r="G70" s="305"/>
      <c r="H70" s="286"/>
      <c r="I70" s="286"/>
      <c r="J70" s="286"/>
      <c r="K70" s="289"/>
      <c r="L70" s="289"/>
      <c r="M70" s="289"/>
      <c r="N70" s="252" t="str">
        <f>IF(J68="","",IFERROR(VLOOKUP($J68,【選択肢】!$K$3:$O$74,2,)," "))</f>
        <v/>
      </c>
      <c r="O70" s="252" t="str">
        <f>IF(J68="","",IFERROR(VLOOKUP($J68,【選択肢】!$K$3:$O$74,4,)," "))</f>
        <v/>
      </c>
      <c r="P70" s="252" t="str">
        <f>IF(J68="","",IFERROR(VLOOKUP($J68,【選択肢】!$K$3:$O$74,5,)," "))</f>
        <v/>
      </c>
      <c r="Q70" s="253" t="str">
        <f>IF(VLOOKUP($A68,作業日報!$I:$T,12,FALSE)=0,"",VLOOKUP($A68,作業日報!$I:$T,12,FALSE))</f>
        <v/>
      </c>
      <c r="R70" s="12"/>
      <c r="S70" s="13"/>
      <c r="T70" s="13"/>
      <c r="U70" s="13"/>
      <c r="V70" s="13"/>
      <c r="W70" s="13"/>
      <c r="X70" s="13"/>
    </row>
    <row r="71" spans="1:24" ht="12" customHeight="1" x14ac:dyDescent="0.15">
      <c r="A71" s="290">
        <v>22</v>
      </c>
      <c r="B71" s="291" t="str">
        <f>IF(VLOOKUP($A71,作業日報!$I:$T,2,FALSE)=0,"",VLOOKUP($A71,作業日報!$I:$T,2,FALSE))</f>
        <v/>
      </c>
      <c r="C71" s="294" t="str">
        <f>IF(VLOOKUP($A71,作業日報!$I:$T,3,FALSE)=0,"",VLOOKUP($A71,作業日報!$I:$T,3,FALSE))</f>
        <v/>
      </c>
      <c r="D71" s="297" t="str">
        <f>IF(ISERROR(VLOOKUP($A71,作業日報!$I:$T,4,FALSE))=TRUE,"",VLOOKUP($A71,作業日報!$I:$T,4,FALSE))</f>
        <v/>
      </c>
      <c r="E71" s="300" t="str">
        <f>IF(VLOOKUP($A71,作業日報!$I:$T,5,FALSE)=0,"",VLOOKUP($A71,作業日報!$I:$T,5,FALSE))</f>
        <v/>
      </c>
      <c r="F71" s="300" t="str">
        <f>IF(VLOOKUP($A71,作業日報!$I:$T,6,FALSE)=0,"",VLOOKUP($A71,作業日報!$I:$T,6,FALSE))</f>
        <v/>
      </c>
      <c r="G71" s="303" t="str">
        <f t="shared" si="7"/>
        <v/>
      </c>
      <c r="H71" s="284" t="str">
        <f>IF(VLOOKUP($A71,作業日報!$I:$T,7,FALSE)=0,"",VLOOKUP($A71,作業日報!$I:$T,7,FALSE))</f>
        <v/>
      </c>
      <c r="I71" s="284" t="str">
        <f>IF(VLOOKUP($A71,作業日報!$I:$T,8,FALSE)=0,"",VLOOKUP($A71,作業日報!$I:$T,8,FALSE))</f>
        <v/>
      </c>
      <c r="J71" s="284" t="str">
        <f>IF(VLOOKUP($A71,作業日報!$I:$T,9,FALSE)=0,"",VLOOKUP($A71,作業日報!$I:$T,9,FALSE))</f>
        <v/>
      </c>
      <c r="K71" s="287"/>
      <c r="L71" s="287"/>
      <c r="M71" s="287"/>
      <c r="N71" s="248" t="str">
        <f>IF(H71="","",(IFERROR(VLOOKUP($H71,【選択肢】!$K$3:$O$74,2,)," ")))</f>
        <v/>
      </c>
      <c r="O71" s="248" t="str">
        <f>IF(H71="","",(IFERROR(VLOOKUP($H71,【選択肢】!$K$3:$O$74,4,)," ")))</f>
        <v/>
      </c>
      <c r="P71" s="248" t="str">
        <f>IF(H71="","",(IFERROR(VLOOKUP($H71,【選択肢】!$K$3:$O$74,5,)," ")))</f>
        <v/>
      </c>
      <c r="Q71" s="249" t="str">
        <f>IF(VLOOKUP($A71,作業日報!$I:$T,10,FALSE)=0,"",VLOOKUP($A71,作業日報!$I:$T,10,FALSE))</f>
        <v/>
      </c>
      <c r="R71" s="12"/>
      <c r="S71" s="13"/>
      <c r="T71" s="13"/>
      <c r="U71" s="13"/>
      <c r="V71" s="13"/>
      <c r="W71" s="13"/>
      <c r="X71" s="13"/>
    </row>
    <row r="72" spans="1:24" ht="12" customHeight="1" x14ac:dyDescent="0.15">
      <c r="A72" s="290"/>
      <c r="B72" s="292"/>
      <c r="C72" s="295"/>
      <c r="D72" s="298"/>
      <c r="E72" s="301"/>
      <c r="F72" s="301"/>
      <c r="G72" s="304"/>
      <c r="H72" s="285"/>
      <c r="I72" s="285"/>
      <c r="J72" s="285"/>
      <c r="K72" s="288"/>
      <c r="L72" s="288"/>
      <c r="M72" s="288"/>
      <c r="N72" s="250" t="str">
        <f>IF(I71="","",IFERROR(VLOOKUP($I71,【選択肢】!$K$3:$O$74,2,)," "))</f>
        <v/>
      </c>
      <c r="O72" s="250" t="str">
        <f>IF(I71="","",IFERROR(VLOOKUP($I71,【選択肢】!$K$3:$O$74,4,)," "))</f>
        <v/>
      </c>
      <c r="P72" s="250" t="str">
        <f>IF(I71="","",IFERROR(VLOOKUP($I71,【選択肢】!$K$3:$O$74,5,)," "))</f>
        <v/>
      </c>
      <c r="Q72" s="251" t="str">
        <f>IF(VLOOKUP($A71,作業日報!$I:$T,11,FALSE)=0,"",VLOOKUP($A71,作業日報!$I:$T,11,FALSE))</f>
        <v/>
      </c>
      <c r="R72" s="12"/>
      <c r="S72" s="13"/>
      <c r="T72" s="13"/>
      <c r="U72" s="13"/>
      <c r="V72" s="13"/>
      <c r="W72" s="13"/>
      <c r="X72" s="13"/>
    </row>
    <row r="73" spans="1:24" ht="12" customHeight="1" x14ac:dyDescent="0.15">
      <c r="A73" s="290"/>
      <c r="B73" s="293"/>
      <c r="C73" s="296"/>
      <c r="D73" s="299"/>
      <c r="E73" s="302"/>
      <c r="F73" s="302"/>
      <c r="G73" s="305"/>
      <c r="H73" s="286"/>
      <c r="I73" s="286"/>
      <c r="J73" s="286"/>
      <c r="K73" s="289"/>
      <c r="L73" s="289"/>
      <c r="M73" s="289"/>
      <c r="N73" s="252" t="str">
        <f>IF(J71="","",IFERROR(VLOOKUP($J71,【選択肢】!$K$3:$O$74,2,)," "))</f>
        <v/>
      </c>
      <c r="O73" s="252" t="str">
        <f>IF(J71="","",IFERROR(VLOOKUP($J71,【選択肢】!$K$3:$O$74,4,)," "))</f>
        <v/>
      </c>
      <c r="P73" s="252" t="str">
        <f>IF(J71="","",IFERROR(VLOOKUP($J71,【選択肢】!$K$3:$O$74,5,)," "))</f>
        <v/>
      </c>
      <c r="Q73" s="253" t="str">
        <f>IF(VLOOKUP($A71,作業日報!$I:$T,12,FALSE)=0,"",VLOOKUP($A71,作業日報!$I:$T,12,FALSE))</f>
        <v/>
      </c>
      <c r="R73" s="12"/>
      <c r="S73" s="13"/>
      <c r="T73" s="13"/>
      <c r="U73" s="13"/>
      <c r="V73" s="13"/>
      <c r="W73" s="13"/>
      <c r="X73" s="13"/>
    </row>
    <row r="74" spans="1:24" ht="12" customHeight="1" x14ac:dyDescent="0.15">
      <c r="A74" s="290">
        <v>23</v>
      </c>
      <c r="B74" s="291" t="str">
        <f>IF(VLOOKUP($A74,作業日報!$I:$T,2,FALSE)=0,"",VLOOKUP($A74,作業日報!$I:$T,2,FALSE))</f>
        <v/>
      </c>
      <c r="C74" s="294" t="str">
        <f>IF(VLOOKUP($A74,作業日報!$I:$T,3,FALSE)=0,"",VLOOKUP($A74,作業日報!$I:$T,3,FALSE))</f>
        <v/>
      </c>
      <c r="D74" s="297" t="str">
        <f>IF(ISERROR(VLOOKUP($A74,作業日報!$I:$T,4,FALSE))=TRUE,"",VLOOKUP($A74,作業日報!$I:$T,4,FALSE))</f>
        <v/>
      </c>
      <c r="E74" s="300" t="str">
        <f>IF(VLOOKUP($A74,作業日報!$I:$T,5,FALSE)=0,"",VLOOKUP($A74,作業日報!$I:$T,5,FALSE))</f>
        <v/>
      </c>
      <c r="F74" s="300" t="str">
        <f>IF(VLOOKUP($A74,作業日報!$I:$T,6,FALSE)=0,"",VLOOKUP($A74,作業日報!$I:$T,6,FALSE))</f>
        <v/>
      </c>
      <c r="G74" s="303" t="str">
        <f t="shared" si="7"/>
        <v/>
      </c>
      <c r="H74" s="284" t="str">
        <f>IF(VLOOKUP($A74,作業日報!$I:$T,7,FALSE)=0,"",VLOOKUP($A74,作業日報!$I:$T,7,FALSE))</f>
        <v/>
      </c>
      <c r="I74" s="284" t="str">
        <f>IF(VLOOKUP($A74,作業日報!$I:$T,8,FALSE)=0,"",VLOOKUP($A74,作業日報!$I:$T,8,FALSE))</f>
        <v/>
      </c>
      <c r="J74" s="284" t="str">
        <f>IF(VLOOKUP($A74,作業日報!$I:$T,9,FALSE)=0,"",VLOOKUP($A74,作業日報!$I:$T,9,FALSE))</f>
        <v/>
      </c>
      <c r="K74" s="287"/>
      <c r="L74" s="287"/>
      <c r="M74" s="287"/>
      <c r="N74" s="248" t="str">
        <f>IF(H74="","",(IFERROR(VLOOKUP($H74,【選択肢】!$K$3:$O$74,2,)," ")))</f>
        <v/>
      </c>
      <c r="O74" s="248" t="str">
        <f>IF(H74="","",(IFERROR(VLOOKUP($H74,【選択肢】!$K$3:$O$74,4,)," ")))</f>
        <v/>
      </c>
      <c r="P74" s="248" t="str">
        <f>IF(H74="","",(IFERROR(VLOOKUP($H74,【選択肢】!$K$3:$O$74,5,)," ")))</f>
        <v/>
      </c>
      <c r="Q74" s="249" t="str">
        <f>IF(VLOOKUP($A74,作業日報!$I:$T,10,FALSE)=0,"",VLOOKUP($A74,作業日報!$I:$T,10,FALSE))</f>
        <v/>
      </c>
      <c r="R74" s="12"/>
      <c r="S74" s="13"/>
      <c r="T74" s="13"/>
      <c r="U74" s="13"/>
      <c r="V74" s="13"/>
      <c r="W74" s="13"/>
      <c r="X74" s="13"/>
    </row>
    <row r="75" spans="1:24" ht="12" customHeight="1" x14ac:dyDescent="0.15">
      <c r="A75" s="290"/>
      <c r="B75" s="292"/>
      <c r="C75" s="295"/>
      <c r="D75" s="298"/>
      <c r="E75" s="301"/>
      <c r="F75" s="301"/>
      <c r="G75" s="304"/>
      <c r="H75" s="285"/>
      <c r="I75" s="285"/>
      <c r="J75" s="285"/>
      <c r="K75" s="288"/>
      <c r="L75" s="288"/>
      <c r="M75" s="288"/>
      <c r="N75" s="250" t="str">
        <f>IF(I74="","",IFERROR(VLOOKUP($I74,【選択肢】!$K$3:$O$74,2,)," "))</f>
        <v/>
      </c>
      <c r="O75" s="250" t="str">
        <f>IF(I74="","",IFERROR(VLOOKUP($I74,【選択肢】!$K$3:$O$74,4,)," "))</f>
        <v/>
      </c>
      <c r="P75" s="250" t="str">
        <f>IF(I74="","",IFERROR(VLOOKUP($I74,【選択肢】!$K$3:$O$74,5,)," "))</f>
        <v/>
      </c>
      <c r="Q75" s="251" t="str">
        <f>IF(VLOOKUP($A74,作業日報!$I:$T,11,FALSE)=0,"",VLOOKUP($A74,作業日報!$I:$T,11,FALSE))</f>
        <v/>
      </c>
      <c r="R75" s="12"/>
      <c r="S75" s="13"/>
      <c r="T75" s="13"/>
      <c r="U75" s="13"/>
      <c r="V75" s="13"/>
      <c r="W75" s="13"/>
      <c r="X75" s="13"/>
    </row>
    <row r="76" spans="1:24" ht="12" customHeight="1" x14ac:dyDescent="0.15">
      <c r="A76" s="290"/>
      <c r="B76" s="293"/>
      <c r="C76" s="296"/>
      <c r="D76" s="299"/>
      <c r="E76" s="302"/>
      <c r="F76" s="302"/>
      <c r="G76" s="305"/>
      <c r="H76" s="286"/>
      <c r="I76" s="286"/>
      <c r="J76" s="286"/>
      <c r="K76" s="289"/>
      <c r="L76" s="289"/>
      <c r="M76" s="289"/>
      <c r="N76" s="252" t="str">
        <f>IF(J74="","",IFERROR(VLOOKUP($J74,【選択肢】!$K$3:$O$74,2,)," "))</f>
        <v/>
      </c>
      <c r="O76" s="252" t="str">
        <f>IF(J74="","",IFERROR(VLOOKUP($J74,【選択肢】!$K$3:$O$74,4,)," "))</f>
        <v/>
      </c>
      <c r="P76" s="252" t="str">
        <f>IF(J74="","",IFERROR(VLOOKUP($J74,【選択肢】!$K$3:$O$74,5,)," "))</f>
        <v/>
      </c>
      <c r="Q76" s="253" t="str">
        <f>IF(VLOOKUP($A74,作業日報!$I:$T,12,FALSE)=0,"",VLOOKUP($A74,作業日報!$I:$T,12,FALSE))</f>
        <v/>
      </c>
      <c r="R76" s="12"/>
      <c r="S76" s="13"/>
      <c r="T76" s="13"/>
      <c r="U76" s="13"/>
      <c r="V76" s="13"/>
      <c r="W76" s="13"/>
      <c r="X76" s="13"/>
    </row>
    <row r="77" spans="1:24" ht="18" customHeight="1" x14ac:dyDescent="0.15">
      <c r="B77" s="14"/>
      <c r="C77" s="15"/>
      <c r="D77" s="16"/>
      <c r="E77" s="17"/>
      <c r="F77" s="17"/>
      <c r="G77" s="18">
        <f>SUM(E77+F77)</f>
        <v>0</v>
      </c>
      <c r="H77" s="19"/>
      <c r="I77" s="19"/>
      <c r="J77" s="19"/>
      <c r="K77" s="19"/>
      <c r="L77" s="19"/>
      <c r="M77" s="19"/>
      <c r="N77" s="20"/>
      <c r="O77" s="21"/>
      <c r="P77" s="22"/>
      <c r="Q77" s="23"/>
      <c r="X77" s="24"/>
    </row>
    <row r="78" spans="1:24" ht="34.5" customHeight="1" x14ac:dyDescent="0.15">
      <c r="B78" s="14"/>
      <c r="C78" s="15"/>
      <c r="D78" s="16"/>
      <c r="E78" s="25" t="s">
        <v>13</v>
      </c>
      <c r="F78" s="26" t="s">
        <v>20</v>
      </c>
      <c r="G78" s="27" t="s">
        <v>21</v>
      </c>
      <c r="H78" s="19"/>
      <c r="I78" s="19"/>
      <c r="J78" s="19"/>
      <c r="K78" s="19"/>
      <c r="L78" s="19"/>
      <c r="M78" s="19"/>
      <c r="N78" s="20"/>
      <c r="O78" s="21"/>
      <c r="P78" s="22"/>
      <c r="Q78" s="23"/>
      <c r="X78" s="24"/>
    </row>
    <row r="79" spans="1:24" ht="33" customHeight="1" x14ac:dyDescent="0.15">
      <c r="B79" s="315" t="s">
        <v>22</v>
      </c>
      <c r="C79" s="315"/>
      <c r="D79" s="315"/>
      <c r="E79" s="28">
        <f>MAX(E8:E76)</f>
        <v>2</v>
      </c>
      <c r="F79" s="28">
        <f>MAX(F8:F76)</f>
        <v>3</v>
      </c>
      <c r="G79" s="29">
        <f>SUM(E79+F79)</f>
        <v>5</v>
      </c>
      <c r="H79" s="19"/>
      <c r="I79" s="19"/>
      <c r="J79" s="19"/>
      <c r="K79" s="19"/>
      <c r="L79" s="19"/>
      <c r="M79" s="19"/>
      <c r="N79" s="20" t="s">
        <v>472</v>
      </c>
      <c r="O79" s="21"/>
      <c r="P79" s="22"/>
      <c r="Q79" s="23"/>
      <c r="X79" s="24"/>
    </row>
    <row r="80" spans="1:24" ht="33" customHeight="1" x14ac:dyDescent="0.15">
      <c r="B80" s="14"/>
      <c r="C80" s="15"/>
      <c r="D80" s="16"/>
      <c r="E80" s="17"/>
      <c r="F80" s="17"/>
      <c r="G80" s="18"/>
      <c r="H80" s="19"/>
      <c r="I80" s="19"/>
      <c r="J80" s="19"/>
      <c r="K80" s="19"/>
      <c r="L80" s="19"/>
      <c r="M80" s="19"/>
      <c r="N80" s="20"/>
      <c r="O80" s="21"/>
      <c r="P80" s="22"/>
      <c r="Q80" s="23"/>
      <c r="X80" s="24"/>
    </row>
    <row r="81" spans="2:24" ht="18" customHeight="1" x14ac:dyDescent="0.15">
      <c r="B81" s="306"/>
      <c r="C81" s="307"/>
      <c r="D81" s="308"/>
      <c r="E81" s="30"/>
      <c r="F81" s="30"/>
      <c r="G81" s="30"/>
      <c r="H81" s="30"/>
      <c r="I81" s="30"/>
      <c r="J81" s="30"/>
      <c r="K81" s="30"/>
      <c r="L81" s="30"/>
      <c r="M81" s="30"/>
      <c r="N81" s="31"/>
      <c r="O81" s="23"/>
      <c r="P81" s="309"/>
      <c r="Q81" s="310"/>
      <c r="X81" s="24"/>
    </row>
    <row r="82" spans="2:24" ht="18" customHeight="1" x14ac:dyDescent="0.15">
      <c r="B82" s="306"/>
      <c r="C82" s="307"/>
      <c r="D82" s="308"/>
      <c r="E82" s="30"/>
      <c r="F82" s="30"/>
      <c r="G82" s="30"/>
      <c r="H82" s="30"/>
      <c r="I82" s="30"/>
      <c r="J82" s="30"/>
      <c r="K82" s="30"/>
      <c r="L82" s="30"/>
      <c r="M82" s="30"/>
      <c r="N82" s="31"/>
      <c r="O82" s="32"/>
      <c r="P82" s="309"/>
      <c r="Q82" s="310"/>
    </row>
    <row r="83" spans="2:24" ht="18" customHeight="1" x14ac:dyDescent="0.15">
      <c r="B83" s="306"/>
      <c r="C83" s="307"/>
      <c r="D83" s="308"/>
      <c r="E83" s="30"/>
      <c r="F83" s="30"/>
      <c r="G83" s="30"/>
      <c r="H83" s="30"/>
      <c r="I83" s="30"/>
      <c r="J83" s="30"/>
      <c r="K83" s="30"/>
      <c r="L83" s="30"/>
      <c r="M83" s="30"/>
      <c r="N83" s="31"/>
      <c r="O83" s="23"/>
      <c r="P83" s="309"/>
      <c r="Q83" s="310"/>
    </row>
    <row r="84" spans="2:24" ht="18" customHeight="1" x14ac:dyDescent="0.15">
      <c r="B84" s="306"/>
      <c r="C84" s="307"/>
      <c r="D84" s="308"/>
      <c r="E84" s="30"/>
      <c r="F84" s="30"/>
      <c r="G84" s="30"/>
      <c r="H84" s="30"/>
      <c r="I84" s="30"/>
      <c r="J84" s="30"/>
      <c r="K84" s="30"/>
      <c r="L84" s="30"/>
      <c r="M84" s="30"/>
      <c r="N84" s="31"/>
      <c r="O84" s="23"/>
      <c r="P84" s="309"/>
      <c r="Q84" s="310"/>
    </row>
    <row r="85" spans="2:24" ht="18" customHeight="1" x14ac:dyDescent="0.15">
      <c r="B85" s="306"/>
      <c r="C85" s="307"/>
      <c r="D85" s="308"/>
      <c r="E85" s="30"/>
      <c r="F85" s="30"/>
      <c r="G85" s="30"/>
      <c r="H85" s="30"/>
      <c r="I85" s="30"/>
      <c r="J85" s="30"/>
      <c r="K85" s="30"/>
      <c r="L85" s="30"/>
      <c r="M85" s="30"/>
      <c r="N85" s="31"/>
      <c r="O85" s="32"/>
      <c r="P85" s="309"/>
      <c r="Q85" s="310"/>
    </row>
    <row r="86" spans="2:24" ht="18" customHeight="1" x14ac:dyDescent="0.15">
      <c r="B86" s="306"/>
      <c r="C86" s="307"/>
      <c r="D86" s="308"/>
      <c r="E86" s="30"/>
      <c r="F86" s="30"/>
      <c r="G86" s="30"/>
      <c r="H86" s="30"/>
      <c r="I86" s="30"/>
      <c r="J86" s="30"/>
      <c r="K86" s="30"/>
      <c r="L86" s="30"/>
      <c r="M86" s="30"/>
      <c r="N86" s="31"/>
      <c r="O86" s="23"/>
      <c r="P86" s="309"/>
      <c r="Q86" s="310"/>
    </row>
    <row r="87" spans="2:24" ht="18" customHeight="1" x14ac:dyDescent="0.15">
      <c r="B87" s="306"/>
      <c r="C87" s="307"/>
      <c r="D87" s="308"/>
      <c r="E87" s="30"/>
      <c r="F87" s="30"/>
      <c r="G87" s="30"/>
      <c r="H87" s="30"/>
      <c r="I87" s="30"/>
      <c r="J87" s="30"/>
      <c r="K87" s="30"/>
      <c r="L87" s="30"/>
      <c r="M87" s="30"/>
      <c r="N87" s="31"/>
      <c r="O87" s="23"/>
      <c r="P87" s="309"/>
      <c r="Q87" s="310"/>
    </row>
    <row r="88" spans="2:24" ht="18" customHeight="1" x14ac:dyDescent="0.15">
      <c r="B88" s="306"/>
      <c r="C88" s="307"/>
      <c r="D88" s="308"/>
      <c r="E88" s="30"/>
      <c r="F88" s="30"/>
      <c r="G88" s="30"/>
      <c r="H88" s="30"/>
      <c r="I88" s="30"/>
      <c r="J88" s="30"/>
      <c r="K88" s="30"/>
      <c r="L88" s="30"/>
      <c r="M88" s="30"/>
      <c r="N88" s="30"/>
      <c r="O88" s="32"/>
      <c r="P88" s="309"/>
      <c r="Q88" s="310"/>
    </row>
    <row r="89" spans="2:24" ht="18" customHeight="1" x14ac:dyDescent="0.15">
      <c r="B89" s="306"/>
      <c r="C89" s="307"/>
      <c r="D89" s="308"/>
      <c r="E89" s="30"/>
      <c r="F89" s="30"/>
      <c r="G89" s="30"/>
      <c r="H89" s="30"/>
      <c r="I89" s="30"/>
      <c r="J89" s="30"/>
      <c r="K89" s="30"/>
      <c r="L89" s="30"/>
      <c r="M89" s="30"/>
      <c r="N89" s="31"/>
      <c r="O89" s="23"/>
      <c r="P89" s="309"/>
      <c r="Q89" s="310"/>
    </row>
    <row r="90" spans="2:24" ht="18" customHeight="1" x14ac:dyDescent="0.15">
      <c r="B90" s="306"/>
      <c r="C90" s="307"/>
      <c r="D90" s="308"/>
      <c r="E90" s="30"/>
      <c r="F90" s="30"/>
      <c r="G90" s="30"/>
      <c r="H90" s="30"/>
      <c r="I90" s="30"/>
      <c r="J90" s="30"/>
      <c r="K90" s="30"/>
      <c r="L90" s="30"/>
      <c r="M90" s="30"/>
      <c r="N90" s="31"/>
      <c r="O90" s="23"/>
      <c r="P90" s="309"/>
      <c r="Q90" s="310"/>
    </row>
    <row r="91" spans="2:24" ht="18" customHeight="1" x14ac:dyDescent="0.15">
      <c r="B91" s="306"/>
      <c r="C91" s="307"/>
      <c r="D91" s="308"/>
      <c r="E91" s="30"/>
      <c r="F91" s="30"/>
      <c r="G91" s="30"/>
      <c r="H91" s="30"/>
      <c r="I91" s="30"/>
      <c r="J91" s="30"/>
      <c r="K91" s="30"/>
      <c r="L91" s="30"/>
      <c r="M91" s="30"/>
      <c r="N91" s="31"/>
      <c r="O91" s="32"/>
      <c r="P91" s="309"/>
      <c r="Q91" s="310"/>
    </row>
    <row r="92" spans="2:24" ht="18" customHeight="1" x14ac:dyDescent="0.15">
      <c r="B92" s="306"/>
      <c r="C92" s="307"/>
      <c r="D92" s="308"/>
      <c r="E92" s="30"/>
      <c r="F92" s="30"/>
      <c r="G92" s="30"/>
      <c r="H92" s="30"/>
      <c r="I92" s="30"/>
      <c r="J92" s="30"/>
      <c r="K92" s="30"/>
      <c r="L92" s="30"/>
      <c r="M92" s="30"/>
      <c r="N92" s="31"/>
      <c r="O92" s="23"/>
      <c r="P92" s="309"/>
      <c r="Q92" s="310"/>
    </row>
    <row r="93" spans="2:24" ht="18" customHeight="1" x14ac:dyDescent="0.15">
      <c r="B93" s="306"/>
      <c r="C93" s="307"/>
      <c r="D93" s="308"/>
      <c r="E93" s="30"/>
      <c r="F93" s="30"/>
      <c r="G93" s="30"/>
      <c r="H93" s="30"/>
      <c r="I93" s="30"/>
      <c r="J93" s="30"/>
      <c r="K93" s="30"/>
      <c r="L93" s="30"/>
      <c r="M93" s="30"/>
      <c r="N93" s="31"/>
      <c r="O93" s="23"/>
      <c r="P93" s="309"/>
      <c r="Q93" s="310"/>
    </row>
    <row r="94" spans="2:24" ht="18" customHeight="1" x14ac:dyDescent="0.15">
      <c r="B94" s="306"/>
      <c r="C94" s="307"/>
      <c r="D94" s="308"/>
      <c r="E94" s="30"/>
      <c r="F94" s="30"/>
      <c r="G94" s="30"/>
      <c r="H94" s="30"/>
      <c r="I94" s="30"/>
      <c r="J94" s="30"/>
      <c r="K94" s="30"/>
      <c r="L94" s="30"/>
      <c r="M94" s="30"/>
      <c r="N94" s="31"/>
      <c r="O94" s="32"/>
      <c r="P94" s="309"/>
      <c r="Q94" s="310"/>
    </row>
    <row r="95" spans="2:24" ht="18" customHeight="1" x14ac:dyDescent="0.15">
      <c r="B95" s="306"/>
      <c r="C95" s="307"/>
      <c r="D95" s="308"/>
      <c r="E95" s="30"/>
      <c r="F95" s="30"/>
      <c r="G95" s="30"/>
      <c r="H95" s="30"/>
      <c r="I95" s="30"/>
      <c r="J95" s="30"/>
      <c r="K95" s="30"/>
      <c r="L95" s="30"/>
      <c r="M95" s="30"/>
      <c r="N95" s="31"/>
      <c r="O95" s="23"/>
      <c r="P95" s="309"/>
      <c r="Q95" s="310"/>
    </row>
    <row r="96" spans="2:24" ht="18" customHeight="1" x14ac:dyDescent="0.15">
      <c r="B96" s="306"/>
      <c r="C96" s="307"/>
      <c r="D96" s="308"/>
      <c r="E96" s="30"/>
      <c r="F96" s="30"/>
      <c r="G96" s="30"/>
      <c r="H96" s="30"/>
      <c r="I96" s="30"/>
      <c r="J96" s="30"/>
      <c r="K96" s="30"/>
      <c r="L96" s="30"/>
      <c r="M96" s="30"/>
      <c r="N96" s="31"/>
      <c r="O96" s="23"/>
      <c r="P96" s="309"/>
      <c r="Q96" s="310"/>
    </row>
    <row r="97" spans="2:17" ht="18" customHeight="1" x14ac:dyDescent="0.15">
      <c r="B97" s="306"/>
      <c r="C97" s="307"/>
      <c r="D97" s="308"/>
      <c r="E97" s="30"/>
      <c r="F97" s="30"/>
      <c r="G97" s="30"/>
      <c r="H97" s="30"/>
      <c r="I97" s="30"/>
      <c r="J97" s="30"/>
      <c r="K97" s="30"/>
      <c r="L97" s="30"/>
      <c r="M97" s="30"/>
      <c r="N97" s="31"/>
      <c r="O97" s="32"/>
      <c r="P97" s="309"/>
      <c r="Q97" s="310"/>
    </row>
    <row r="98" spans="2:17" ht="18" customHeight="1" x14ac:dyDescent="0.15">
      <c r="B98" s="306"/>
      <c r="C98" s="307"/>
      <c r="D98" s="308"/>
      <c r="E98" s="30"/>
      <c r="F98" s="30"/>
      <c r="G98" s="30"/>
      <c r="H98" s="30"/>
      <c r="I98" s="30"/>
      <c r="J98" s="30"/>
      <c r="K98" s="30"/>
      <c r="L98" s="30"/>
      <c r="M98" s="30"/>
      <c r="N98" s="31"/>
      <c r="O98" s="23"/>
      <c r="P98" s="309"/>
      <c r="Q98" s="310"/>
    </row>
    <row r="99" spans="2:17" ht="18" customHeight="1" x14ac:dyDescent="0.15">
      <c r="B99" s="306"/>
      <c r="C99" s="307"/>
      <c r="D99" s="308"/>
      <c r="E99" s="30"/>
      <c r="F99" s="30"/>
      <c r="G99" s="30"/>
      <c r="H99" s="30"/>
      <c r="I99" s="30"/>
      <c r="J99" s="30"/>
      <c r="K99" s="30"/>
      <c r="L99" s="30"/>
      <c r="M99" s="30"/>
      <c r="N99" s="31"/>
      <c r="O99" s="23"/>
      <c r="P99" s="309"/>
      <c r="Q99" s="310"/>
    </row>
    <row r="100" spans="2:17" ht="18" customHeight="1" x14ac:dyDescent="0.15">
      <c r="B100" s="306"/>
      <c r="C100" s="307"/>
      <c r="D100" s="308"/>
      <c r="E100" s="30"/>
      <c r="F100" s="30"/>
      <c r="G100" s="30"/>
      <c r="H100" s="30"/>
      <c r="I100" s="30"/>
      <c r="J100" s="30"/>
      <c r="K100" s="30"/>
      <c r="L100" s="30"/>
      <c r="M100" s="30"/>
      <c r="N100" s="31"/>
      <c r="O100" s="32"/>
      <c r="P100" s="309"/>
      <c r="Q100" s="310"/>
    </row>
    <row r="101" spans="2:17" ht="18" customHeight="1" x14ac:dyDescent="0.15">
      <c r="B101" s="306"/>
      <c r="C101" s="307"/>
      <c r="D101" s="308"/>
      <c r="E101" s="30"/>
      <c r="F101" s="30"/>
      <c r="G101" s="30"/>
      <c r="H101" s="30"/>
      <c r="I101" s="30"/>
      <c r="J101" s="30"/>
      <c r="K101" s="30"/>
      <c r="L101" s="30"/>
      <c r="M101" s="30"/>
      <c r="N101" s="31"/>
      <c r="O101" s="23"/>
      <c r="P101" s="309"/>
      <c r="Q101" s="310"/>
    </row>
    <row r="102" spans="2:17" ht="18" customHeight="1" x14ac:dyDescent="0.15">
      <c r="B102" s="306"/>
      <c r="C102" s="307"/>
      <c r="D102" s="308"/>
      <c r="E102" s="30"/>
      <c r="F102" s="30"/>
      <c r="G102" s="30"/>
      <c r="H102" s="30"/>
      <c r="I102" s="30"/>
      <c r="J102" s="30"/>
      <c r="K102" s="30"/>
      <c r="L102" s="30"/>
      <c r="M102" s="30"/>
      <c r="N102" s="31"/>
      <c r="O102" s="23"/>
      <c r="P102" s="309"/>
      <c r="Q102" s="310"/>
    </row>
    <row r="103" spans="2:17" ht="18" customHeight="1" x14ac:dyDescent="0.15">
      <c r="B103" s="306"/>
      <c r="C103" s="307"/>
      <c r="D103" s="308"/>
      <c r="E103" s="30"/>
      <c r="F103" s="30"/>
      <c r="G103" s="30"/>
      <c r="H103" s="30"/>
      <c r="I103" s="30"/>
      <c r="J103" s="30"/>
      <c r="K103" s="30"/>
      <c r="L103" s="30"/>
      <c r="M103" s="30"/>
      <c r="N103" s="31"/>
      <c r="O103" s="32"/>
      <c r="P103" s="309"/>
      <c r="Q103" s="310"/>
    </row>
    <row r="104" spans="2:17" ht="18" customHeight="1" x14ac:dyDescent="0.15">
      <c r="B104" s="306"/>
      <c r="C104" s="307"/>
      <c r="D104" s="308"/>
      <c r="E104" s="30"/>
      <c r="F104" s="30"/>
      <c r="G104" s="30"/>
      <c r="H104" s="30"/>
      <c r="I104" s="30"/>
      <c r="J104" s="30"/>
      <c r="K104" s="30"/>
      <c r="L104" s="30"/>
      <c r="M104" s="30"/>
      <c r="N104" s="31"/>
      <c r="O104" s="23"/>
      <c r="P104" s="309"/>
      <c r="Q104" s="310"/>
    </row>
    <row r="105" spans="2:17" ht="18" customHeight="1" x14ac:dyDescent="0.15">
      <c r="B105" s="306"/>
      <c r="C105" s="307"/>
      <c r="D105" s="308"/>
      <c r="E105" s="30"/>
      <c r="F105" s="30"/>
      <c r="G105" s="30"/>
      <c r="H105" s="30"/>
      <c r="I105" s="30"/>
      <c r="J105" s="30"/>
      <c r="K105" s="30"/>
      <c r="L105" s="30"/>
      <c r="M105" s="30"/>
      <c r="N105" s="31"/>
      <c r="O105" s="23"/>
      <c r="P105" s="309"/>
      <c r="Q105" s="310"/>
    </row>
    <row r="106" spans="2:17" ht="18" customHeight="1" x14ac:dyDescent="0.15">
      <c r="B106" s="306"/>
      <c r="C106" s="307"/>
      <c r="D106" s="308"/>
      <c r="E106" s="30"/>
      <c r="F106" s="30"/>
      <c r="G106" s="30"/>
      <c r="H106" s="30"/>
      <c r="I106" s="30"/>
      <c r="J106" s="30"/>
      <c r="K106" s="30"/>
      <c r="L106" s="30"/>
      <c r="M106" s="30"/>
      <c r="N106" s="31"/>
      <c r="O106" s="32"/>
      <c r="P106" s="309"/>
      <c r="Q106" s="310"/>
    </row>
    <row r="107" spans="2:17" ht="18" customHeight="1" x14ac:dyDescent="0.15">
      <c r="B107" s="306"/>
      <c r="C107" s="307"/>
      <c r="D107" s="308"/>
      <c r="E107" s="30"/>
      <c r="F107" s="30"/>
      <c r="G107" s="30"/>
      <c r="H107" s="30"/>
      <c r="I107" s="30"/>
      <c r="J107" s="30"/>
      <c r="K107" s="30"/>
      <c r="L107" s="30"/>
      <c r="M107" s="30"/>
      <c r="N107" s="31"/>
      <c r="O107" s="23"/>
      <c r="P107" s="309"/>
      <c r="Q107" s="310"/>
    </row>
    <row r="108" spans="2:17" ht="18" customHeight="1" x14ac:dyDescent="0.15">
      <c r="B108" s="306"/>
      <c r="C108" s="307"/>
      <c r="D108" s="308"/>
      <c r="E108" s="30"/>
      <c r="F108" s="30"/>
      <c r="G108" s="30"/>
      <c r="H108" s="30"/>
      <c r="I108" s="30"/>
      <c r="J108" s="30"/>
      <c r="K108" s="30"/>
      <c r="L108" s="30"/>
      <c r="M108" s="30"/>
      <c r="N108" s="31"/>
      <c r="O108" s="23"/>
      <c r="P108" s="309"/>
      <c r="Q108" s="310"/>
    </row>
    <row r="109" spans="2:17" ht="18" customHeight="1" x14ac:dyDescent="0.15">
      <c r="B109" s="306"/>
      <c r="C109" s="307"/>
      <c r="D109" s="308"/>
      <c r="E109" s="30"/>
      <c r="F109" s="30"/>
      <c r="G109" s="30"/>
      <c r="H109" s="30"/>
      <c r="I109" s="30"/>
      <c r="J109" s="30"/>
      <c r="K109" s="30"/>
      <c r="L109" s="30"/>
      <c r="M109" s="30"/>
      <c r="N109" s="31"/>
      <c r="O109" s="32"/>
      <c r="P109" s="309"/>
      <c r="Q109" s="310"/>
    </row>
    <row r="110" spans="2:17" ht="18" customHeight="1" x14ac:dyDescent="0.15">
      <c r="B110" s="306"/>
      <c r="C110" s="307"/>
      <c r="D110" s="308"/>
      <c r="E110" s="30"/>
      <c r="F110" s="30"/>
      <c r="G110" s="30"/>
      <c r="H110" s="30"/>
      <c r="I110" s="30"/>
      <c r="J110" s="30"/>
      <c r="K110" s="30"/>
      <c r="L110" s="30"/>
      <c r="M110" s="30"/>
      <c r="N110" s="31"/>
      <c r="O110" s="23"/>
      <c r="P110" s="309"/>
      <c r="Q110" s="310"/>
    </row>
    <row r="111" spans="2:17" ht="18" customHeight="1" x14ac:dyDescent="0.15">
      <c r="B111" s="306"/>
      <c r="C111" s="307"/>
      <c r="D111" s="308"/>
      <c r="E111" s="30"/>
      <c r="F111" s="30"/>
      <c r="G111" s="30"/>
      <c r="H111" s="30"/>
      <c r="I111" s="30"/>
      <c r="J111" s="30"/>
      <c r="K111" s="30"/>
      <c r="L111" s="30"/>
      <c r="M111" s="30"/>
      <c r="N111" s="31"/>
      <c r="O111" s="23"/>
      <c r="P111" s="309"/>
      <c r="Q111" s="310"/>
    </row>
    <row r="112" spans="2:17" ht="18" customHeight="1" x14ac:dyDescent="0.15">
      <c r="B112" s="306"/>
      <c r="C112" s="307"/>
      <c r="D112" s="308"/>
      <c r="E112" s="30"/>
      <c r="F112" s="30"/>
      <c r="G112" s="30"/>
      <c r="H112" s="30"/>
      <c r="I112" s="30"/>
      <c r="J112" s="30"/>
      <c r="K112" s="30"/>
      <c r="L112" s="30"/>
      <c r="M112" s="30"/>
      <c r="N112" s="31"/>
      <c r="O112" s="32"/>
      <c r="P112" s="309"/>
      <c r="Q112" s="310"/>
    </row>
    <row r="113" spans="2:17" ht="18" customHeight="1" x14ac:dyDescent="0.15">
      <c r="B113" s="306"/>
      <c r="C113" s="307"/>
      <c r="D113" s="308"/>
      <c r="E113" s="30"/>
      <c r="F113" s="30"/>
      <c r="G113" s="30"/>
      <c r="H113" s="30"/>
      <c r="I113" s="30"/>
      <c r="J113" s="30"/>
      <c r="K113" s="30"/>
      <c r="L113" s="30"/>
      <c r="M113" s="30"/>
      <c r="N113" s="31"/>
      <c r="O113" s="23"/>
      <c r="P113" s="309"/>
      <c r="Q113" s="310"/>
    </row>
    <row r="114" spans="2:17" ht="18" customHeight="1" x14ac:dyDescent="0.15">
      <c r="B114" s="306"/>
      <c r="C114" s="307"/>
      <c r="D114" s="308"/>
      <c r="E114" s="30"/>
      <c r="F114" s="30"/>
      <c r="G114" s="30"/>
      <c r="H114" s="30"/>
      <c r="I114" s="30"/>
      <c r="J114" s="30"/>
      <c r="K114" s="30"/>
      <c r="L114" s="30"/>
      <c r="M114" s="30"/>
      <c r="N114" s="31"/>
      <c r="O114" s="23"/>
      <c r="P114" s="309"/>
      <c r="Q114" s="310"/>
    </row>
    <row r="115" spans="2:17" ht="18" customHeight="1" x14ac:dyDescent="0.15">
      <c r="B115" s="306"/>
      <c r="C115" s="307"/>
      <c r="D115" s="308"/>
      <c r="E115" s="30"/>
      <c r="F115" s="30"/>
      <c r="G115" s="30"/>
      <c r="H115" s="30"/>
      <c r="I115" s="30"/>
      <c r="J115" s="30"/>
      <c r="K115" s="30"/>
      <c r="L115" s="30"/>
      <c r="M115" s="30"/>
      <c r="N115" s="31"/>
      <c r="O115" s="32"/>
      <c r="P115" s="309"/>
      <c r="Q115" s="310"/>
    </row>
    <row r="116" spans="2:17" ht="18" customHeight="1" x14ac:dyDescent="0.15">
      <c r="B116" s="306"/>
      <c r="C116" s="307"/>
      <c r="D116" s="308"/>
      <c r="E116" s="30"/>
      <c r="F116" s="30"/>
      <c r="G116" s="30"/>
      <c r="H116" s="30"/>
      <c r="I116" s="30"/>
      <c r="J116" s="30"/>
      <c r="K116" s="30"/>
      <c r="L116" s="30"/>
      <c r="M116" s="30"/>
      <c r="N116" s="31"/>
      <c r="O116" s="23"/>
      <c r="P116" s="309"/>
      <c r="Q116" s="310"/>
    </row>
    <row r="117" spans="2:17" ht="18" customHeight="1" x14ac:dyDescent="0.15">
      <c r="B117" s="306"/>
      <c r="C117" s="307"/>
      <c r="D117" s="308"/>
      <c r="E117" s="30"/>
      <c r="F117" s="30"/>
      <c r="G117" s="30"/>
      <c r="H117" s="30"/>
      <c r="I117" s="30"/>
      <c r="J117" s="30"/>
      <c r="K117" s="30"/>
      <c r="L117" s="30"/>
      <c r="M117" s="30"/>
      <c r="N117" s="31"/>
      <c r="O117" s="23"/>
      <c r="P117" s="309"/>
      <c r="Q117" s="310"/>
    </row>
    <row r="118" spans="2:17" ht="18" customHeight="1" x14ac:dyDescent="0.15">
      <c r="B118" s="306"/>
      <c r="C118" s="307"/>
      <c r="D118" s="308"/>
      <c r="E118" s="30"/>
      <c r="F118" s="30"/>
      <c r="G118" s="30"/>
      <c r="H118" s="30"/>
      <c r="I118" s="30"/>
      <c r="J118" s="30"/>
      <c r="K118" s="30"/>
      <c r="L118" s="30"/>
      <c r="M118" s="30"/>
      <c r="N118" s="31"/>
      <c r="O118" s="32"/>
      <c r="P118" s="309"/>
      <c r="Q118" s="310"/>
    </row>
    <row r="119" spans="2:17" ht="18" customHeight="1" x14ac:dyDescent="0.15">
      <c r="B119" s="306"/>
      <c r="C119" s="307"/>
      <c r="D119" s="308"/>
      <c r="E119" s="30"/>
      <c r="F119" s="30"/>
      <c r="G119" s="30"/>
      <c r="H119" s="30"/>
      <c r="I119" s="30"/>
      <c r="J119" s="30"/>
      <c r="K119" s="30"/>
      <c r="L119" s="30"/>
      <c r="M119" s="30"/>
      <c r="N119" s="31"/>
      <c r="O119" s="23"/>
      <c r="P119" s="309"/>
      <c r="Q119" s="310"/>
    </row>
  </sheetData>
  <sheetProtection insertRows="0" deleteRows="0" autoFilter="0"/>
  <mergeCells count="380">
    <mergeCell ref="L74:L76"/>
    <mergeCell ref="M74:M76"/>
    <mergeCell ref="G74:G76"/>
    <mergeCell ref="H74:H76"/>
    <mergeCell ref="I74:I76"/>
    <mergeCell ref="J74:J76"/>
    <mergeCell ref="K74:K76"/>
    <mergeCell ref="B74:B76"/>
    <mergeCell ref="C74:C76"/>
    <mergeCell ref="D74:D76"/>
    <mergeCell ref="E74:E76"/>
    <mergeCell ref="F74:F76"/>
    <mergeCell ref="L59:L61"/>
    <mergeCell ref="M59:M61"/>
    <mergeCell ref="B62:B64"/>
    <mergeCell ref="C62:C64"/>
    <mergeCell ref="D62:D64"/>
    <mergeCell ref="E62:E64"/>
    <mergeCell ref="F62:F64"/>
    <mergeCell ref="G62:G64"/>
    <mergeCell ref="H62:H64"/>
    <mergeCell ref="I62:I64"/>
    <mergeCell ref="J62:J64"/>
    <mergeCell ref="K62:K64"/>
    <mergeCell ref="L62:L64"/>
    <mergeCell ref="M62:M64"/>
    <mergeCell ref="G59:G61"/>
    <mergeCell ref="H59:H61"/>
    <mergeCell ref="I59:I61"/>
    <mergeCell ref="J59:J61"/>
    <mergeCell ref="K59:K61"/>
    <mergeCell ref="B59:B61"/>
    <mergeCell ref="C59:C61"/>
    <mergeCell ref="D59:D61"/>
    <mergeCell ref="E59:E61"/>
    <mergeCell ref="F59:F61"/>
    <mergeCell ref="L53:L55"/>
    <mergeCell ref="M53:M55"/>
    <mergeCell ref="B56:B58"/>
    <mergeCell ref="C56:C58"/>
    <mergeCell ref="D56:D58"/>
    <mergeCell ref="E56:E58"/>
    <mergeCell ref="F56:F58"/>
    <mergeCell ref="G56:G58"/>
    <mergeCell ref="H56:H58"/>
    <mergeCell ref="I56:I58"/>
    <mergeCell ref="J56:J58"/>
    <mergeCell ref="K56:K58"/>
    <mergeCell ref="L56:L58"/>
    <mergeCell ref="M56:M58"/>
    <mergeCell ref="G53:G55"/>
    <mergeCell ref="H53:H55"/>
    <mergeCell ref="I53:I55"/>
    <mergeCell ref="J53:J55"/>
    <mergeCell ref="K53:K55"/>
    <mergeCell ref="B53:B55"/>
    <mergeCell ref="C53:C55"/>
    <mergeCell ref="D53:D55"/>
    <mergeCell ref="E53:E55"/>
    <mergeCell ref="F53:F55"/>
    <mergeCell ref="H50:H52"/>
    <mergeCell ref="I50:I52"/>
    <mergeCell ref="J50:J52"/>
    <mergeCell ref="K50:K52"/>
    <mergeCell ref="L50:L52"/>
    <mergeCell ref="M50:M52"/>
    <mergeCell ref="G47:G49"/>
    <mergeCell ref="H47:H49"/>
    <mergeCell ref="I47:I49"/>
    <mergeCell ref="J47:J49"/>
    <mergeCell ref="K47:K49"/>
    <mergeCell ref="L44:L46"/>
    <mergeCell ref="M44:M46"/>
    <mergeCell ref="L71:L73"/>
    <mergeCell ref="M71:M73"/>
    <mergeCell ref="A44:A46"/>
    <mergeCell ref="A47:A49"/>
    <mergeCell ref="A50:A52"/>
    <mergeCell ref="A53:A55"/>
    <mergeCell ref="A56:A58"/>
    <mergeCell ref="A59:A61"/>
    <mergeCell ref="A68:A70"/>
    <mergeCell ref="B44:B46"/>
    <mergeCell ref="C44:C46"/>
    <mergeCell ref="D44:D46"/>
    <mergeCell ref="E44:E46"/>
    <mergeCell ref="F44:F46"/>
    <mergeCell ref="G44:G46"/>
    <mergeCell ref="H44:H46"/>
    <mergeCell ref="G71:G73"/>
    <mergeCell ref="H71:H73"/>
    <mergeCell ref="I71:I73"/>
    <mergeCell ref="L47:L49"/>
    <mergeCell ref="M47:M49"/>
    <mergeCell ref="G50:G52"/>
    <mergeCell ref="J71:J73"/>
    <mergeCell ref="K71:K73"/>
    <mergeCell ref="B71:B73"/>
    <mergeCell ref="C71:C73"/>
    <mergeCell ref="D71:D73"/>
    <mergeCell ref="E71:E73"/>
    <mergeCell ref="F71:F73"/>
    <mergeCell ref="L65:L67"/>
    <mergeCell ref="M65:M67"/>
    <mergeCell ref="B68:B70"/>
    <mergeCell ref="C68:C70"/>
    <mergeCell ref="D68:D70"/>
    <mergeCell ref="E68:E70"/>
    <mergeCell ref="F68:F70"/>
    <mergeCell ref="G68:G70"/>
    <mergeCell ref="H68:H70"/>
    <mergeCell ref="I68:I70"/>
    <mergeCell ref="J68:J70"/>
    <mergeCell ref="K68:K70"/>
    <mergeCell ref="L68:L70"/>
    <mergeCell ref="M68:M70"/>
    <mergeCell ref="G65:G67"/>
    <mergeCell ref="H65:H67"/>
    <mergeCell ref="I65:I67"/>
    <mergeCell ref="J65:J67"/>
    <mergeCell ref="K65:K67"/>
    <mergeCell ref="B65:B67"/>
    <mergeCell ref="C65:C67"/>
    <mergeCell ref="D65:D67"/>
    <mergeCell ref="E65:E67"/>
    <mergeCell ref="F65:F67"/>
    <mergeCell ref="L41:L43"/>
    <mergeCell ref="M41:M43"/>
    <mergeCell ref="G41:G43"/>
    <mergeCell ref="H41:H43"/>
    <mergeCell ref="I41:I43"/>
    <mergeCell ref="J41:J43"/>
    <mergeCell ref="K41:K43"/>
    <mergeCell ref="B41:B43"/>
    <mergeCell ref="C41:C43"/>
    <mergeCell ref="D41:D43"/>
    <mergeCell ref="E41:E43"/>
    <mergeCell ref="F41:F43"/>
    <mergeCell ref="C50:C52"/>
    <mergeCell ref="B50:B52"/>
    <mergeCell ref="I44:I46"/>
    <mergeCell ref="J44:J46"/>
    <mergeCell ref="K44:K46"/>
    <mergeCell ref="L35:L37"/>
    <mergeCell ref="M35:M37"/>
    <mergeCell ref="G38:G40"/>
    <mergeCell ref="H38:H40"/>
    <mergeCell ref="I38:I40"/>
    <mergeCell ref="J38:J40"/>
    <mergeCell ref="K38:K40"/>
    <mergeCell ref="L38:L40"/>
    <mergeCell ref="M38:M40"/>
    <mergeCell ref="G35:G37"/>
    <mergeCell ref="H35:H37"/>
    <mergeCell ref="I35:I37"/>
    <mergeCell ref="J35:J37"/>
    <mergeCell ref="K35:K37"/>
    <mergeCell ref="L29:L31"/>
    <mergeCell ref="M29:M31"/>
    <mergeCell ref="G32:G34"/>
    <mergeCell ref="H32:H34"/>
    <mergeCell ref="I32:I34"/>
    <mergeCell ref="J32:J34"/>
    <mergeCell ref="K32:K34"/>
    <mergeCell ref="L32:L34"/>
    <mergeCell ref="M32:M34"/>
    <mergeCell ref="G29:G31"/>
    <mergeCell ref="H29:H31"/>
    <mergeCell ref="I29:I31"/>
    <mergeCell ref="J29:J31"/>
    <mergeCell ref="K29:K31"/>
    <mergeCell ref="L23:L25"/>
    <mergeCell ref="M23:M25"/>
    <mergeCell ref="G26:G28"/>
    <mergeCell ref="H26:H28"/>
    <mergeCell ref="I26:I28"/>
    <mergeCell ref="J26:J28"/>
    <mergeCell ref="K26:K28"/>
    <mergeCell ref="L26:L28"/>
    <mergeCell ref="M26:M28"/>
    <mergeCell ref="G23:G25"/>
    <mergeCell ref="H23:H25"/>
    <mergeCell ref="I23:I25"/>
    <mergeCell ref="J23:J25"/>
    <mergeCell ref="K23:K25"/>
    <mergeCell ref="L14:L16"/>
    <mergeCell ref="M14:M16"/>
    <mergeCell ref="B20:B22"/>
    <mergeCell ref="C20:C22"/>
    <mergeCell ref="D20:D22"/>
    <mergeCell ref="E20:E22"/>
    <mergeCell ref="F20:F22"/>
    <mergeCell ref="G20:G22"/>
    <mergeCell ref="H20:H22"/>
    <mergeCell ref="I20:I22"/>
    <mergeCell ref="J20:J22"/>
    <mergeCell ref="K20:K22"/>
    <mergeCell ref="L20:L22"/>
    <mergeCell ref="M20:M22"/>
    <mergeCell ref="G14:G16"/>
    <mergeCell ref="H14:H16"/>
    <mergeCell ref="I14:I16"/>
    <mergeCell ref="J14:J16"/>
    <mergeCell ref="K14:K16"/>
    <mergeCell ref="B14:B16"/>
    <mergeCell ref="C14:C16"/>
    <mergeCell ref="D14:D16"/>
    <mergeCell ref="E14:E16"/>
    <mergeCell ref="F14:F16"/>
    <mergeCell ref="A41:A43"/>
    <mergeCell ref="A62:A64"/>
    <mergeCell ref="A65:A67"/>
    <mergeCell ref="A71:A73"/>
    <mergeCell ref="A74:A76"/>
    <mergeCell ref="A26:A28"/>
    <mergeCell ref="A29:A31"/>
    <mergeCell ref="A32:A34"/>
    <mergeCell ref="A35:A37"/>
    <mergeCell ref="A38:A40"/>
    <mergeCell ref="A8:A10"/>
    <mergeCell ref="A11:A13"/>
    <mergeCell ref="A14:A16"/>
    <mergeCell ref="A20:A22"/>
    <mergeCell ref="A23:A25"/>
    <mergeCell ref="M8:M10"/>
    <mergeCell ref="B11:B13"/>
    <mergeCell ref="C11:C13"/>
    <mergeCell ref="D11:D13"/>
    <mergeCell ref="E11:E13"/>
    <mergeCell ref="F11:F13"/>
    <mergeCell ref="G11:G13"/>
    <mergeCell ref="H11:H13"/>
    <mergeCell ref="I11:I13"/>
    <mergeCell ref="J11:J13"/>
    <mergeCell ref="K11:K13"/>
    <mergeCell ref="L11:L13"/>
    <mergeCell ref="M11:M13"/>
    <mergeCell ref="H8:H10"/>
    <mergeCell ref="I8:I10"/>
    <mergeCell ref="J8:J10"/>
    <mergeCell ref="K8:K10"/>
    <mergeCell ref="L8:L10"/>
    <mergeCell ref="C8:C10"/>
    <mergeCell ref="D8:D10"/>
    <mergeCell ref="E8:E10"/>
    <mergeCell ref="F8:F10"/>
    <mergeCell ref="G8:G10"/>
    <mergeCell ref="B4:Q4"/>
    <mergeCell ref="B5:D5"/>
    <mergeCell ref="E5:G5"/>
    <mergeCell ref="H5:M7"/>
    <mergeCell ref="N5:P5"/>
    <mergeCell ref="Q5:Q7"/>
    <mergeCell ref="Q81:Q83"/>
    <mergeCell ref="R5:X7"/>
    <mergeCell ref="B6:B7"/>
    <mergeCell ref="C6:D6"/>
    <mergeCell ref="E6:E7"/>
    <mergeCell ref="F6:F7"/>
    <mergeCell ref="G6:G7"/>
    <mergeCell ref="N6:N7"/>
    <mergeCell ref="O6:O7"/>
    <mergeCell ref="P6:P7"/>
    <mergeCell ref="B79:D79"/>
    <mergeCell ref="B81:B83"/>
    <mergeCell ref="C81:C83"/>
    <mergeCell ref="D81:D83"/>
    <mergeCell ref="P81:P83"/>
    <mergeCell ref="B8:B10"/>
    <mergeCell ref="F47:F49"/>
    <mergeCell ref="E47:E49"/>
    <mergeCell ref="D47:D49"/>
    <mergeCell ref="C47:C49"/>
    <mergeCell ref="B47:B49"/>
    <mergeCell ref="F50:F52"/>
    <mergeCell ref="E50:E52"/>
    <mergeCell ref="D50:D52"/>
    <mergeCell ref="B87:B89"/>
    <mergeCell ref="C87:C89"/>
    <mergeCell ref="D87:D89"/>
    <mergeCell ref="P87:P89"/>
    <mergeCell ref="Q87:Q89"/>
    <mergeCell ref="B84:B86"/>
    <mergeCell ref="C84:C86"/>
    <mergeCell ref="D84:D86"/>
    <mergeCell ref="P84:P86"/>
    <mergeCell ref="Q84:Q86"/>
    <mergeCell ref="B93:B95"/>
    <mergeCell ref="C93:C95"/>
    <mergeCell ref="D93:D95"/>
    <mergeCell ref="P93:P95"/>
    <mergeCell ref="Q93:Q95"/>
    <mergeCell ref="B90:B92"/>
    <mergeCell ref="C90:C92"/>
    <mergeCell ref="D90:D92"/>
    <mergeCell ref="P90:P92"/>
    <mergeCell ref="Q90:Q92"/>
    <mergeCell ref="B99:B101"/>
    <mergeCell ref="C99:C101"/>
    <mergeCell ref="D99:D101"/>
    <mergeCell ref="P99:P101"/>
    <mergeCell ref="Q99:Q101"/>
    <mergeCell ref="B96:B98"/>
    <mergeCell ref="C96:C98"/>
    <mergeCell ref="D96:D98"/>
    <mergeCell ref="P96:P98"/>
    <mergeCell ref="Q96:Q98"/>
    <mergeCell ref="B105:B107"/>
    <mergeCell ref="C105:C107"/>
    <mergeCell ref="D105:D107"/>
    <mergeCell ref="P105:P107"/>
    <mergeCell ref="Q105:Q107"/>
    <mergeCell ref="B102:B104"/>
    <mergeCell ref="C102:C104"/>
    <mergeCell ref="D102:D104"/>
    <mergeCell ref="P102:P104"/>
    <mergeCell ref="Q102:Q104"/>
    <mergeCell ref="B111:B113"/>
    <mergeCell ref="C111:C113"/>
    <mergeCell ref="D111:D113"/>
    <mergeCell ref="P111:P113"/>
    <mergeCell ref="Q111:Q113"/>
    <mergeCell ref="B108:B110"/>
    <mergeCell ref="C108:C110"/>
    <mergeCell ref="D108:D110"/>
    <mergeCell ref="P108:P110"/>
    <mergeCell ref="Q108:Q110"/>
    <mergeCell ref="B117:B119"/>
    <mergeCell ref="C117:C119"/>
    <mergeCell ref="D117:D119"/>
    <mergeCell ref="P117:P119"/>
    <mergeCell ref="Q117:Q119"/>
    <mergeCell ref="B114:B116"/>
    <mergeCell ref="C114:C116"/>
    <mergeCell ref="D114:D116"/>
    <mergeCell ref="P114:P116"/>
    <mergeCell ref="Q114:Q116"/>
    <mergeCell ref="F35:F37"/>
    <mergeCell ref="E35:E37"/>
    <mergeCell ref="D35:D37"/>
    <mergeCell ref="C35:C37"/>
    <mergeCell ref="B35:B37"/>
    <mergeCell ref="F38:F40"/>
    <mergeCell ref="E38:E40"/>
    <mergeCell ref="D38:D40"/>
    <mergeCell ref="C38:C40"/>
    <mergeCell ref="B38:B40"/>
    <mergeCell ref="F29:F31"/>
    <mergeCell ref="E29:E31"/>
    <mergeCell ref="D29:D31"/>
    <mergeCell ref="C29:C31"/>
    <mergeCell ref="B29:B31"/>
    <mergeCell ref="F32:F34"/>
    <mergeCell ref="E32:E34"/>
    <mergeCell ref="D32:D34"/>
    <mergeCell ref="C32:C34"/>
    <mergeCell ref="B32:B34"/>
    <mergeCell ref="F23:F25"/>
    <mergeCell ref="E23:E25"/>
    <mergeCell ref="D23:D25"/>
    <mergeCell ref="C23:C25"/>
    <mergeCell ref="B23:B25"/>
    <mergeCell ref="F26:F28"/>
    <mergeCell ref="E26:E28"/>
    <mergeCell ref="D26:D28"/>
    <mergeCell ref="C26:C28"/>
    <mergeCell ref="B26:B28"/>
    <mergeCell ref="J17:J19"/>
    <mergeCell ref="K17:K19"/>
    <mergeCell ref="L17:L19"/>
    <mergeCell ref="M17:M19"/>
    <mergeCell ref="A17:A19"/>
    <mergeCell ref="B17:B19"/>
    <mergeCell ref="C17:C19"/>
    <mergeCell ref="D17:D19"/>
    <mergeCell ref="E17:E19"/>
    <mergeCell ref="F17:F19"/>
    <mergeCell ref="G17:G19"/>
    <mergeCell ref="H17:H19"/>
    <mergeCell ref="I17:I19"/>
  </mergeCells>
  <phoneticPr fontId="3"/>
  <dataValidations count="2">
    <dataValidation imeMode="disabled" allowBlank="1" showInputMessage="1" showErrorMessage="1" sqref="E79:F79 E8:M8 E11:M11 E14:M14 E17:M17 E29:M29 E26:M26 E23:M23 E20:M20 E74:M74 E71:M71 E68:M68 E65:M65 E62:M62 E59:M59 E56:M56 E53:M53 E50:M50 E47:M47 E44:M44 E41:M41 E38:M38 E35:M35 E32:M32"/>
    <dataValidation imeMode="off" allowBlank="1" showInputMessage="1" showErrorMessage="1" sqref="C80:D80 C77:D78 H77:M80 E77:F80 B77:B80"/>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rowBreaks count="1" manualBreakCount="1">
    <brk id="40" min="1"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989"/>
  <sheetViews>
    <sheetView showGridLines="0" tabSelected="1" view="pageBreakPreview" zoomScale="93" zoomScaleNormal="100" zoomScaleSheetLayoutView="93" workbookViewId="0">
      <selection activeCell="L20" sqref="L20"/>
    </sheetView>
  </sheetViews>
  <sheetFormatPr defaultRowHeight="20.100000000000001" customHeight="1" x14ac:dyDescent="0.15"/>
  <cols>
    <col min="1" max="2" width="15.625" style="207" customWidth="1"/>
    <col min="3" max="4" width="8.125" style="207" customWidth="1"/>
    <col min="5" max="6" width="15.625" style="207" customWidth="1"/>
    <col min="7" max="9" width="8.125" style="207" customWidth="1"/>
    <col min="10" max="10" width="9" style="33"/>
    <col min="11" max="11" width="10.125" style="33" bestFit="1" customWidth="1"/>
    <col min="12" max="12" width="12.25" style="33" bestFit="1" customWidth="1"/>
    <col min="13" max="17" width="9" style="33"/>
    <col min="18" max="18" width="10.5" style="33" customWidth="1"/>
    <col min="19" max="260" width="9" style="33"/>
    <col min="261" max="261" width="17.875" style="33" customWidth="1"/>
    <col min="262" max="264" width="15.625" style="33" customWidth="1"/>
    <col min="265" max="267" width="14.25" style="33" customWidth="1"/>
    <col min="268" max="516" width="9" style="33"/>
    <col min="517" max="517" width="17.875" style="33" customWidth="1"/>
    <col min="518" max="520" width="15.625" style="33" customWidth="1"/>
    <col min="521" max="523" width="14.25" style="33" customWidth="1"/>
    <col min="524" max="772" width="9" style="33"/>
    <col min="773" max="773" width="17.875" style="33" customWidth="1"/>
    <col min="774" max="776" width="15.625" style="33" customWidth="1"/>
    <col min="777" max="779" width="14.25" style="33" customWidth="1"/>
    <col min="780" max="1028" width="9" style="33"/>
    <col min="1029" max="1029" width="17.875" style="33" customWidth="1"/>
    <col min="1030" max="1032" width="15.625" style="33" customWidth="1"/>
    <col min="1033" max="1035" width="14.25" style="33" customWidth="1"/>
    <col min="1036" max="1284" width="9" style="33"/>
    <col min="1285" max="1285" width="17.875" style="33" customWidth="1"/>
    <col min="1286" max="1288" width="15.625" style="33" customWidth="1"/>
    <col min="1289" max="1291" width="14.25" style="33" customWidth="1"/>
    <col min="1292" max="1540" width="9" style="33"/>
    <col min="1541" max="1541" width="17.875" style="33" customWidth="1"/>
    <col min="1542" max="1544" width="15.625" style="33" customWidth="1"/>
    <col min="1545" max="1547" width="14.25" style="33" customWidth="1"/>
    <col min="1548" max="1796" width="9" style="33"/>
    <col min="1797" max="1797" width="17.875" style="33" customWidth="1"/>
    <col min="1798" max="1800" width="15.625" style="33" customWidth="1"/>
    <col min="1801" max="1803" width="14.25" style="33" customWidth="1"/>
    <col min="1804" max="2052" width="9" style="33"/>
    <col min="2053" max="2053" width="17.875" style="33" customWidth="1"/>
    <col min="2054" max="2056" width="15.625" style="33" customWidth="1"/>
    <col min="2057" max="2059" width="14.25" style="33" customWidth="1"/>
    <col min="2060" max="2308" width="9" style="33"/>
    <col min="2309" max="2309" width="17.875" style="33" customWidth="1"/>
    <col min="2310" max="2312" width="15.625" style="33" customWidth="1"/>
    <col min="2313" max="2315" width="14.25" style="33" customWidth="1"/>
    <col min="2316" max="2564" width="9" style="33"/>
    <col min="2565" max="2565" width="17.875" style="33" customWidth="1"/>
    <col min="2566" max="2568" width="15.625" style="33" customWidth="1"/>
    <col min="2569" max="2571" width="14.25" style="33" customWidth="1"/>
    <col min="2572" max="2820" width="9" style="33"/>
    <col min="2821" max="2821" width="17.875" style="33" customWidth="1"/>
    <col min="2822" max="2824" width="15.625" style="33" customWidth="1"/>
    <col min="2825" max="2827" width="14.25" style="33" customWidth="1"/>
    <col min="2828" max="3076" width="9" style="33"/>
    <col min="3077" max="3077" width="17.875" style="33" customWidth="1"/>
    <col min="3078" max="3080" width="15.625" style="33" customWidth="1"/>
    <col min="3081" max="3083" width="14.25" style="33" customWidth="1"/>
    <col min="3084" max="3332" width="9" style="33"/>
    <col min="3333" max="3333" width="17.875" style="33" customWidth="1"/>
    <col min="3334" max="3336" width="15.625" style="33" customWidth="1"/>
    <col min="3337" max="3339" width="14.25" style="33" customWidth="1"/>
    <col min="3340" max="3588" width="9" style="33"/>
    <col min="3589" max="3589" width="17.875" style="33" customWidth="1"/>
    <col min="3590" max="3592" width="15.625" style="33" customWidth="1"/>
    <col min="3593" max="3595" width="14.25" style="33" customWidth="1"/>
    <col min="3596" max="3844" width="9" style="33"/>
    <col min="3845" max="3845" width="17.875" style="33" customWidth="1"/>
    <col min="3846" max="3848" width="15.625" style="33" customWidth="1"/>
    <col min="3849" max="3851" width="14.25" style="33" customWidth="1"/>
    <col min="3852" max="4100" width="9" style="33"/>
    <col min="4101" max="4101" width="17.875" style="33" customWidth="1"/>
    <col min="4102" max="4104" width="15.625" style="33" customWidth="1"/>
    <col min="4105" max="4107" width="14.25" style="33" customWidth="1"/>
    <col min="4108" max="4356" width="9" style="33"/>
    <col min="4357" max="4357" width="17.875" style="33" customWidth="1"/>
    <col min="4358" max="4360" width="15.625" style="33" customWidth="1"/>
    <col min="4361" max="4363" width="14.25" style="33" customWidth="1"/>
    <col min="4364" max="4612" width="9" style="33"/>
    <col min="4613" max="4613" width="17.875" style="33" customWidth="1"/>
    <col min="4614" max="4616" width="15.625" style="33" customWidth="1"/>
    <col min="4617" max="4619" width="14.25" style="33" customWidth="1"/>
    <col min="4620" max="4868" width="9" style="33"/>
    <col min="4869" max="4869" width="17.875" style="33" customWidth="1"/>
    <col min="4870" max="4872" width="15.625" style="33" customWidth="1"/>
    <col min="4873" max="4875" width="14.25" style="33" customWidth="1"/>
    <col min="4876" max="5124" width="9" style="33"/>
    <col min="5125" max="5125" width="17.875" style="33" customWidth="1"/>
    <col min="5126" max="5128" width="15.625" style="33" customWidth="1"/>
    <col min="5129" max="5131" width="14.25" style="33" customWidth="1"/>
    <col min="5132" max="5380" width="9" style="33"/>
    <col min="5381" max="5381" width="17.875" style="33" customWidth="1"/>
    <col min="5382" max="5384" width="15.625" style="33" customWidth="1"/>
    <col min="5385" max="5387" width="14.25" style="33" customWidth="1"/>
    <col min="5388" max="5636" width="9" style="33"/>
    <col min="5637" max="5637" width="17.875" style="33" customWidth="1"/>
    <col min="5638" max="5640" width="15.625" style="33" customWidth="1"/>
    <col min="5641" max="5643" width="14.25" style="33" customWidth="1"/>
    <col min="5644" max="5892" width="9" style="33"/>
    <col min="5893" max="5893" width="17.875" style="33" customWidth="1"/>
    <col min="5894" max="5896" width="15.625" style="33" customWidth="1"/>
    <col min="5897" max="5899" width="14.25" style="33" customWidth="1"/>
    <col min="5900" max="6148" width="9" style="33"/>
    <col min="6149" max="6149" width="17.875" style="33" customWidth="1"/>
    <col min="6150" max="6152" width="15.625" style="33" customWidth="1"/>
    <col min="6153" max="6155" width="14.25" style="33" customWidth="1"/>
    <col min="6156" max="6404" width="9" style="33"/>
    <col min="6405" max="6405" width="17.875" style="33" customWidth="1"/>
    <col min="6406" max="6408" width="15.625" style="33" customWidth="1"/>
    <col min="6409" max="6411" width="14.25" style="33" customWidth="1"/>
    <col min="6412" max="6660" width="9" style="33"/>
    <col min="6661" max="6661" width="17.875" style="33" customWidth="1"/>
    <col min="6662" max="6664" width="15.625" style="33" customWidth="1"/>
    <col min="6665" max="6667" width="14.25" style="33" customWidth="1"/>
    <col min="6668" max="6916" width="9" style="33"/>
    <col min="6917" max="6917" width="17.875" style="33" customWidth="1"/>
    <col min="6918" max="6920" width="15.625" style="33" customWidth="1"/>
    <col min="6921" max="6923" width="14.25" style="33" customWidth="1"/>
    <col min="6924" max="7172" width="9" style="33"/>
    <col min="7173" max="7173" width="17.875" style="33" customWidth="1"/>
    <col min="7174" max="7176" width="15.625" style="33" customWidth="1"/>
    <col min="7177" max="7179" width="14.25" style="33" customWidth="1"/>
    <col min="7180" max="7428" width="9" style="33"/>
    <col min="7429" max="7429" width="17.875" style="33" customWidth="1"/>
    <col min="7430" max="7432" width="15.625" style="33" customWidth="1"/>
    <col min="7433" max="7435" width="14.25" style="33" customWidth="1"/>
    <col min="7436" max="7684" width="9" style="33"/>
    <col min="7685" max="7685" width="17.875" style="33" customWidth="1"/>
    <col min="7686" max="7688" width="15.625" style="33" customWidth="1"/>
    <col min="7689" max="7691" width="14.25" style="33" customWidth="1"/>
    <col min="7692" max="7940" width="9" style="33"/>
    <col min="7941" max="7941" width="17.875" style="33" customWidth="1"/>
    <col min="7942" max="7944" width="15.625" style="33" customWidth="1"/>
    <col min="7945" max="7947" width="14.25" style="33" customWidth="1"/>
    <col min="7948" max="8196" width="9" style="33"/>
    <col min="8197" max="8197" width="17.875" style="33" customWidth="1"/>
    <col min="8198" max="8200" width="15.625" style="33" customWidth="1"/>
    <col min="8201" max="8203" width="14.25" style="33" customWidth="1"/>
    <col min="8204" max="8452" width="9" style="33"/>
    <col min="8453" max="8453" width="17.875" style="33" customWidth="1"/>
    <col min="8454" max="8456" width="15.625" style="33" customWidth="1"/>
    <col min="8457" max="8459" width="14.25" style="33" customWidth="1"/>
    <col min="8460" max="8708" width="9" style="33"/>
    <col min="8709" max="8709" width="17.875" style="33" customWidth="1"/>
    <col min="8710" max="8712" width="15.625" style="33" customWidth="1"/>
    <col min="8713" max="8715" width="14.25" style="33" customWidth="1"/>
    <col min="8716" max="8964" width="9" style="33"/>
    <col min="8965" max="8965" width="17.875" style="33" customWidth="1"/>
    <col min="8966" max="8968" width="15.625" style="33" customWidth="1"/>
    <col min="8969" max="8971" width="14.25" style="33" customWidth="1"/>
    <col min="8972" max="9220" width="9" style="33"/>
    <col min="9221" max="9221" width="17.875" style="33" customWidth="1"/>
    <col min="9222" max="9224" width="15.625" style="33" customWidth="1"/>
    <col min="9225" max="9227" width="14.25" style="33" customWidth="1"/>
    <col min="9228" max="9476" width="9" style="33"/>
    <col min="9477" max="9477" width="17.875" style="33" customWidth="1"/>
    <col min="9478" max="9480" width="15.625" style="33" customWidth="1"/>
    <col min="9481" max="9483" width="14.25" style="33" customWidth="1"/>
    <col min="9484" max="9732" width="9" style="33"/>
    <col min="9733" max="9733" width="17.875" style="33" customWidth="1"/>
    <col min="9734" max="9736" width="15.625" style="33" customWidth="1"/>
    <col min="9737" max="9739" width="14.25" style="33" customWidth="1"/>
    <col min="9740" max="9988" width="9" style="33"/>
    <col min="9989" max="9989" width="17.875" style="33" customWidth="1"/>
    <col min="9990" max="9992" width="15.625" style="33" customWidth="1"/>
    <col min="9993" max="9995" width="14.25" style="33" customWidth="1"/>
    <col min="9996" max="10244" width="9" style="33"/>
    <col min="10245" max="10245" width="17.875" style="33" customWidth="1"/>
    <col min="10246" max="10248" width="15.625" style="33" customWidth="1"/>
    <col min="10249" max="10251" width="14.25" style="33" customWidth="1"/>
    <col min="10252" max="10500" width="9" style="33"/>
    <col min="10501" max="10501" width="17.875" style="33" customWidth="1"/>
    <col min="10502" max="10504" width="15.625" style="33" customWidth="1"/>
    <col min="10505" max="10507" width="14.25" style="33" customWidth="1"/>
    <col min="10508" max="10756" width="9" style="33"/>
    <col min="10757" max="10757" width="17.875" style="33" customWidth="1"/>
    <col min="10758" max="10760" width="15.625" style="33" customWidth="1"/>
    <col min="10761" max="10763" width="14.25" style="33" customWidth="1"/>
    <col min="10764" max="11012" width="9" style="33"/>
    <col min="11013" max="11013" width="17.875" style="33" customWidth="1"/>
    <col min="11014" max="11016" width="15.625" style="33" customWidth="1"/>
    <col min="11017" max="11019" width="14.25" style="33" customWidth="1"/>
    <col min="11020" max="11268" width="9" style="33"/>
    <col min="11269" max="11269" width="17.875" style="33" customWidth="1"/>
    <col min="11270" max="11272" width="15.625" style="33" customWidth="1"/>
    <col min="11273" max="11275" width="14.25" style="33" customWidth="1"/>
    <col min="11276" max="11524" width="9" style="33"/>
    <col min="11525" max="11525" width="17.875" style="33" customWidth="1"/>
    <col min="11526" max="11528" width="15.625" style="33" customWidth="1"/>
    <col min="11529" max="11531" width="14.25" style="33" customWidth="1"/>
    <col min="11532" max="11780" width="9" style="33"/>
    <col min="11781" max="11781" width="17.875" style="33" customWidth="1"/>
    <col min="11782" max="11784" width="15.625" style="33" customWidth="1"/>
    <col min="11785" max="11787" width="14.25" style="33" customWidth="1"/>
    <col min="11788" max="12036" width="9" style="33"/>
    <col min="12037" max="12037" width="17.875" style="33" customWidth="1"/>
    <col min="12038" max="12040" width="15.625" style="33" customWidth="1"/>
    <col min="12041" max="12043" width="14.25" style="33" customWidth="1"/>
    <col min="12044" max="12292" width="9" style="33"/>
    <col min="12293" max="12293" width="17.875" style="33" customWidth="1"/>
    <col min="12294" max="12296" width="15.625" style="33" customWidth="1"/>
    <col min="12297" max="12299" width="14.25" style="33" customWidth="1"/>
    <col min="12300" max="12548" width="9" style="33"/>
    <col min="12549" max="12549" width="17.875" style="33" customWidth="1"/>
    <col min="12550" max="12552" width="15.625" style="33" customWidth="1"/>
    <col min="12553" max="12555" width="14.25" style="33" customWidth="1"/>
    <col min="12556" max="12804" width="9" style="33"/>
    <col min="12805" max="12805" width="17.875" style="33" customWidth="1"/>
    <col min="12806" max="12808" width="15.625" style="33" customWidth="1"/>
    <col min="12809" max="12811" width="14.25" style="33" customWidth="1"/>
    <col min="12812" max="13060" width="9" style="33"/>
    <col min="13061" max="13061" width="17.875" style="33" customWidth="1"/>
    <col min="13062" max="13064" width="15.625" style="33" customWidth="1"/>
    <col min="13065" max="13067" width="14.25" style="33" customWidth="1"/>
    <col min="13068" max="13316" width="9" style="33"/>
    <col min="13317" max="13317" width="17.875" style="33" customWidth="1"/>
    <col min="13318" max="13320" width="15.625" style="33" customWidth="1"/>
    <col min="13321" max="13323" width="14.25" style="33" customWidth="1"/>
    <col min="13324" max="13572" width="9" style="33"/>
    <col min="13573" max="13573" width="17.875" style="33" customWidth="1"/>
    <col min="13574" max="13576" width="15.625" style="33" customWidth="1"/>
    <col min="13577" max="13579" width="14.25" style="33" customWidth="1"/>
    <col min="13580" max="13828" width="9" style="33"/>
    <col min="13829" max="13829" width="17.875" style="33" customWidth="1"/>
    <col min="13830" max="13832" width="15.625" style="33" customWidth="1"/>
    <col min="13833" max="13835" width="14.25" style="33" customWidth="1"/>
    <col min="13836" max="14084" width="9" style="33"/>
    <col min="14085" max="14085" width="17.875" style="33" customWidth="1"/>
    <col min="14086" max="14088" width="15.625" style="33" customWidth="1"/>
    <col min="14089" max="14091" width="14.25" style="33" customWidth="1"/>
    <col min="14092" max="14340" width="9" style="33"/>
    <col min="14341" max="14341" width="17.875" style="33" customWidth="1"/>
    <col min="14342" max="14344" width="15.625" style="33" customWidth="1"/>
    <col min="14345" max="14347" width="14.25" style="33" customWidth="1"/>
    <col min="14348" max="14596" width="9" style="33"/>
    <col min="14597" max="14597" width="17.875" style="33" customWidth="1"/>
    <col min="14598" max="14600" width="15.625" style="33" customWidth="1"/>
    <col min="14601" max="14603" width="14.25" style="33" customWidth="1"/>
    <col min="14604" max="14852" width="9" style="33"/>
    <col min="14853" max="14853" width="17.875" style="33" customWidth="1"/>
    <col min="14854" max="14856" width="15.625" style="33" customWidth="1"/>
    <col min="14857" max="14859" width="14.25" style="33" customWidth="1"/>
    <col min="14860" max="15108" width="9" style="33"/>
    <col min="15109" max="15109" width="17.875" style="33" customWidth="1"/>
    <col min="15110" max="15112" width="15.625" style="33" customWidth="1"/>
    <col min="15113" max="15115" width="14.25" style="33" customWidth="1"/>
    <col min="15116" max="15364" width="9" style="33"/>
    <col min="15365" max="15365" width="17.875" style="33" customWidth="1"/>
    <col min="15366" max="15368" width="15.625" style="33" customWidth="1"/>
    <col min="15369" max="15371" width="14.25" style="33" customWidth="1"/>
    <col min="15372" max="15620" width="9" style="33"/>
    <col min="15621" max="15621" width="17.875" style="33" customWidth="1"/>
    <col min="15622" max="15624" width="15.625" style="33" customWidth="1"/>
    <col min="15625" max="15627" width="14.25" style="33" customWidth="1"/>
    <col min="15628" max="15876" width="9" style="33"/>
    <col min="15877" max="15877" width="17.875" style="33" customWidth="1"/>
    <col min="15878" max="15880" width="15.625" style="33" customWidth="1"/>
    <col min="15881" max="15883" width="14.25" style="33" customWidth="1"/>
    <col min="15884" max="16132" width="9" style="33"/>
    <col min="16133" max="16133" width="17.875" style="33" customWidth="1"/>
    <col min="16134" max="16136" width="15.625" style="33" customWidth="1"/>
    <col min="16137" max="16139" width="14.25" style="33" customWidth="1"/>
    <col min="16140" max="16384" width="9" style="33"/>
  </cols>
  <sheetData>
    <row r="1" spans="1:20" ht="20.100000000000001" customHeight="1" thickBot="1" x14ac:dyDescent="0.25">
      <c r="A1" s="255" t="s">
        <v>529</v>
      </c>
      <c r="B1" s="247">
        <v>3</v>
      </c>
      <c r="C1" s="276" t="s">
        <v>520</v>
      </c>
      <c r="D1" s="276"/>
      <c r="E1" s="276"/>
      <c r="F1" s="276"/>
      <c r="G1" s="178" t="s">
        <v>478</v>
      </c>
      <c r="H1" s="256">
        <v>1</v>
      </c>
      <c r="I1" s="223">
        <f>H1</f>
        <v>1</v>
      </c>
      <c r="J1" s="222">
        <f>F2</f>
        <v>44287</v>
      </c>
      <c r="K1" s="222">
        <f>B3</f>
        <v>0.375</v>
      </c>
      <c r="L1" s="246">
        <f>F3-J4</f>
        <v>7.0000000000000009</v>
      </c>
      <c r="M1" s="244">
        <f>B33</f>
        <v>2</v>
      </c>
      <c r="N1" s="222">
        <f>E33</f>
        <v>1</v>
      </c>
      <c r="O1" s="222">
        <f>B5</f>
        <v>1</v>
      </c>
      <c r="P1" s="222">
        <f>D5</f>
        <v>2</v>
      </c>
      <c r="Q1" s="222">
        <f>F5</f>
        <v>3</v>
      </c>
      <c r="R1" s="33" t="str">
        <f>B9</f>
        <v>a</v>
      </c>
      <c r="S1" s="33" t="str">
        <f>D9</f>
        <v>b</v>
      </c>
      <c r="T1" s="33" t="str">
        <f>F9</f>
        <v>c</v>
      </c>
    </row>
    <row r="2" spans="1:20" ht="20.100000000000001" customHeight="1" thickBot="1" x14ac:dyDescent="0.2">
      <c r="A2" s="180" t="s">
        <v>479</v>
      </c>
      <c r="B2" s="277" t="s">
        <v>504</v>
      </c>
      <c r="C2" s="277"/>
      <c r="D2" s="277"/>
      <c r="E2" s="181" t="s">
        <v>480</v>
      </c>
      <c r="F2" s="278">
        <v>44287</v>
      </c>
      <c r="G2" s="279"/>
      <c r="H2" s="280"/>
      <c r="I2" s="224"/>
    </row>
    <row r="3" spans="1:20" ht="20.100000000000001" customHeight="1" x14ac:dyDescent="0.15">
      <c r="A3" s="212" t="s">
        <v>12</v>
      </c>
      <c r="B3" s="219">
        <v>0.375</v>
      </c>
      <c r="C3" s="281" t="s">
        <v>481</v>
      </c>
      <c r="D3" s="281"/>
      <c r="E3" s="219">
        <v>0.70833333333333337</v>
      </c>
      <c r="F3" s="218">
        <f>IF((E3-B3)*24=0,"",(E3-B3)*24)</f>
        <v>8</v>
      </c>
      <c r="G3" s="282" t="s">
        <v>482</v>
      </c>
      <c r="H3" s="283"/>
      <c r="I3" s="225"/>
    </row>
    <row r="4" spans="1:20" ht="20.100000000000001" customHeight="1" thickBot="1" x14ac:dyDescent="0.2">
      <c r="A4" s="214" t="s">
        <v>498</v>
      </c>
      <c r="B4" s="220">
        <v>0.5</v>
      </c>
      <c r="C4" s="273" t="s">
        <v>481</v>
      </c>
      <c r="D4" s="273"/>
      <c r="E4" s="220">
        <v>0.54166666666666663</v>
      </c>
      <c r="F4" s="217">
        <f>IF((E4-B4)*24=0,"",(E4-B4)*24)</f>
        <v>0.99999999999999911</v>
      </c>
      <c r="G4" s="274" t="s">
        <v>482</v>
      </c>
      <c r="H4" s="275"/>
      <c r="I4" s="225"/>
      <c r="J4" s="33">
        <f>IF(F4="",0,F4)</f>
        <v>0.99999999999999911</v>
      </c>
    </row>
    <row r="5" spans="1:20" ht="20.100000000000001" customHeight="1" x14ac:dyDescent="0.15">
      <c r="A5" s="212" t="s">
        <v>495</v>
      </c>
      <c r="B5" s="271">
        <v>1</v>
      </c>
      <c r="C5" s="272"/>
      <c r="D5" s="271">
        <v>2</v>
      </c>
      <c r="E5" s="272"/>
      <c r="F5" s="271">
        <v>3</v>
      </c>
      <c r="G5" s="272"/>
      <c r="H5" s="208"/>
      <c r="I5" s="257" t="s">
        <v>530</v>
      </c>
    </row>
    <row r="6" spans="1:20" ht="20.100000000000001" customHeight="1" x14ac:dyDescent="0.15">
      <c r="A6" s="213" t="s">
        <v>496</v>
      </c>
      <c r="B6" s="269" t="str">
        <f>IF(B$5="","",(IFERROR(VLOOKUP(B$5,【選択肢】!$K$3:$O$74,2,)," ")))</f>
        <v>農地維持</v>
      </c>
      <c r="C6" s="270"/>
      <c r="D6" s="269" t="str">
        <f>IF(D$5="","",(IFERROR(VLOOKUP(D$5,【選択肢】!$K$3:$O$74,2,)," ")))</f>
        <v>農地維持</v>
      </c>
      <c r="E6" s="270"/>
      <c r="F6" s="269" t="str">
        <f>IF(F$5="","",(IFERROR(VLOOKUP(F$5,【選択肢】!$K$3:$O$74,2,)," ")))</f>
        <v>農地維持</v>
      </c>
      <c r="G6" s="270"/>
      <c r="H6" s="210"/>
      <c r="I6" s="226"/>
    </row>
    <row r="7" spans="1:20" ht="20.100000000000001" customHeight="1" x14ac:dyDescent="0.15">
      <c r="A7" s="213" t="s">
        <v>17</v>
      </c>
      <c r="B7" s="269" t="str">
        <f>IF(B$5="","",(IFERROR(VLOOKUP(B$5,【選択肢】!$K$3:$O$74,4,)," ")))</f>
        <v>点検</v>
      </c>
      <c r="C7" s="270"/>
      <c r="D7" s="269" t="str">
        <f>IF(D$5="","",(IFERROR(VLOOKUP(D$5,【選択肢】!$K$3:$O$74,4,)," ")))</f>
        <v>計画策定</v>
      </c>
      <c r="E7" s="270"/>
      <c r="F7" s="269" t="str">
        <f>IF(F$5="","",(IFERROR(VLOOKUP(F$5,【選択肢】!$K$3:$O$74,4,)," ")))</f>
        <v>研修</v>
      </c>
      <c r="G7" s="270"/>
      <c r="H7" s="210"/>
      <c r="I7" s="226"/>
    </row>
    <row r="8" spans="1:20" ht="20.100000000000001" customHeight="1" x14ac:dyDescent="0.15">
      <c r="A8" s="214" t="s">
        <v>497</v>
      </c>
      <c r="B8" s="269" t="str">
        <f>IF(B$5="","",(IFERROR(VLOOKUP(B$5,【選択肢】!$K$3:$O$74,5,)," ")))</f>
        <v>1 点検</v>
      </c>
      <c r="C8" s="270"/>
      <c r="D8" s="269" t="str">
        <f>IF(D$5="","",(IFERROR(VLOOKUP(D$5,【選択肢】!$K$3:$O$74,5,)," ")))</f>
        <v>2 年度活動計画の策定</v>
      </c>
      <c r="E8" s="270"/>
      <c r="F8" s="269" t="str">
        <f>IF(F$5="","",(IFERROR(VLOOKUP(F$5,【選択肢】!$K$3:$O$74,5,)," ")))</f>
        <v>3 事務・組織運営等に関する研修</v>
      </c>
      <c r="G8" s="270"/>
      <c r="H8" s="211"/>
      <c r="I8" s="226"/>
    </row>
    <row r="9" spans="1:20" ht="20.100000000000001" customHeight="1" thickBot="1" x14ac:dyDescent="0.2">
      <c r="A9" s="215" t="s">
        <v>9</v>
      </c>
      <c r="B9" s="258" t="s">
        <v>500</v>
      </c>
      <c r="C9" s="259"/>
      <c r="D9" s="258" t="s">
        <v>501</v>
      </c>
      <c r="E9" s="259"/>
      <c r="F9" s="260" t="s">
        <v>502</v>
      </c>
      <c r="G9" s="261"/>
      <c r="H9" s="209"/>
      <c r="I9" s="257" t="s">
        <v>538</v>
      </c>
    </row>
    <row r="10" spans="1:20" ht="20.100000000000001" customHeight="1" x14ac:dyDescent="0.15">
      <c r="A10" s="262" t="s">
        <v>483</v>
      </c>
      <c r="B10" s="263"/>
      <c r="C10" s="263"/>
      <c r="D10" s="263"/>
      <c r="E10" s="263"/>
      <c r="F10" s="263"/>
      <c r="G10" s="263"/>
      <c r="H10" s="264"/>
      <c r="I10" s="216"/>
    </row>
    <row r="11" spans="1:20" ht="20.100000000000001" customHeight="1" x14ac:dyDescent="0.15">
      <c r="A11" s="182" t="s">
        <v>484</v>
      </c>
      <c r="B11" s="183" t="s">
        <v>485</v>
      </c>
      <c r="C11" s="184" t="s">
        <v>474</v>
      </c>
      <c r="D11" s="185" t="s">
        <v>486</v>
      </c>
      <c r="E11" s="182" t="s">
        <v>484</v>
      </c>
      <c r="F11" s="183" t="s">
        <v>485</v>
      </c>
      <c r="G11" s="184" t="s">
        <v>474</v>
      </c>
      <c r="H11" s="185" t="s">
        <v>486</v>
      </c>
      <c r="I11" s="216"/>
    </row>
    <row r="12" spans="1:20" ht="20.100000000000001" customHeight="1" x14ac:dyDescent="0.15">
      <c r="A12" s="186" t="s">
        <v>508</v>
      </c>
      <c r="B12" s="187">
        <v>2000</v>
      </c>
      <c r="C12" s="188" t="str">
        <f>IF(ISERROR(VLOOKUP($A12,参加者名簿!$A:$D,2,FALSE))=TRUE,"",VLOOKUP($A12,参加者名簿!$A:$D,2,FALSE))</f>
        <v>農業者</v>
      </c>
      <c r="D12" s="189" t="s">
        <v>487</v>
      </c>
      <c r="E12" s="186"/>
      <c r="F12" s="187"/>
      <c r="G12" s="188" t="str">
        <f>IF(ISERROR(VLOOKUP($E12,参加者名簿!$A:$D,2,FALSE))=TRUE,"",VLOOKUP($E12,参加者名簿!$A:$D,2,FALSE))</f>
        <v/>
      </c>
      <c r="H12" s="190"/>
      <c r="I12" s="199"/>
    </row>
    <row r="13" spans="1:20" ht="20.100000000000001" customHeight="1" x14ac:dyDescent="0.15">
      <c r="A13" s="186" t="s">
        <v>509</v>
      </c>
      <c r="B13" s="187">
        <v>2000</v>
      </c>
      <c r="C13" s="188" t="str">
        <f>IF(ISERROR(VLOOKUP($A13,参加者名簿!$A:$D,2,FALSE))=TRUE,"",VLOOKUP($A13,参加者名簿!$A:$D,2,FALSE))</f>
        <v>農業者</v>
      </c>
      <c r="D13" s="189" t="s">
        <v>487</v>
      </c>
      <c r="E13" s="186"/>
      <c r="F13" s="187"/>
      <c r="G13" s="188" t="str">
        <f>IF(ISERROR(VLOOKUP($E13,参加者名簿!$A:$D,2,FALSE))=TRUE,"",VLOOKUP($E13,参加者名簿!$A:$D,2,FALSE))</f>
        <v/>
      </c>
      <c r="H13" s="190"/>
      <c r="I13" s="199"/>
    </row>
    <row r="14" spans="1:20" ht="20.100000000000001" customHeight="1" x14ac:dyDescent="0.15">
      <c r="A14" s="186" t="s">
        <v>510</v>
      </c>
      <c r="B14" s="187">
        <v>2000</v>
      </c>
      <c r="C14" s="188" t="str">
        <f>IF(ISERROR(VLOOKUP($A14,参加者名簿!$A:$D,2,FALSE))=TRUE,"",VLOOKUP($A14,参加者名簿!$A:$D,2,FALSE))</f>
        <v>農業者以外</v>
      </c>
      <c r="D14" s="189" t="s">
        <v>487</v>
      </c>
      <c r="E14" s="186"/>
      <c r="F14" s="187"/>
      <c r="G14" s="188" t="str">
        <f>IF(ISERROR(VLOOKUP($E14,参加者名簿!$A:$D,2,FALSE))=TRUE,"",VLOOKUP($E14,参加者名簿!$A:$D,2,FALSE))</f>
        <v/>
      </c>
      <c r="H14" s="190"/>
      <c r="I14" s="199"/>
    </row>
    <row r="15" spans="1:20" ht="20.100000000000001" customHeight="1" x14ac:dyDescent="0.15">
      <c r="A15" s="186" t="s">
        <v>531</v>
      </c>
      <c r="B15" s="187"/>
      <c r="C15" s="188" t="str">
        <f>IF(ISERROR(VLOOKUP($A15,参加者名簿!$A:$D,2,FALSE))=TRUE,"",VLOOKUP($A15,参加者名簿!$A:$D,2,FALSE))</f>
        <v>農業者以外</v>
      </c>
      <c r="D15" s="189"/>
      <c r="E15" s="186"/>
      <c r="F15" s="187"/>
      <c r="G15" s="188" t="str">
        <f>IF(ISERROR(VLOOKUP($E15,参加者名簿!$A:$D,2,FALSE))=TRUE,"",VLOOKUP($E15,参加者名簿!$A:$D,2,FALSE))</f>
        <v/>
      </c>
      <c r="H15" s="190"/>
      <c r="I15" s="199"/>
    </row>
    <row r="16" spans="1:20" ht="20.100000000000001" customHeight="1" x14ac:dyDescent="0.15">
      <c r="A16" s="186" t="s">
        <v>532</v>
      </c>
      <c r="B16" s="187"/>
      <c r="C16" s="188" t="str">
        <f>IF(ISERROR(VLOOKUP($A16,参加者名簿!$A:$D,2,FALSE))=TRUE,"",VLOOKUP($A16,参加者名簿!$A:$D,2,FALSE))</f>
        <v>農業者以外</v>
      </c>
      <c r="D16" s="189"/>
      <c r="E16" s="186"/>
      <c r="F16" s="187"/>
      <c r="G16" s="188" t="str">
        <f>IF(ISERROR(VLOOKUP($E16,参加者名簿!$A:$D,2,FALSE))=TRUE,"",VLOOKUP($E16,参加者名簿!$A:$D,2,FALSE))</f>
        <v/>
      </c>
      <c r="H16" s="190"/>
      <c r="I16" s="199"/>
    </row>
    <row r="17" spans="1:9" ht="20.100000000000001" customHeight="1" x14ac:dyDescent="0.15">
      <c r="A17" s="186"/>
      <c r="B17" s="187"/>
      <c r="C17" s="188" t="str">
        <f>IF(ISERROR(VLOOKUP($A17,参加者名簿!$A:$D,2,FALSE))=TRUE,"",VLOOKUP($A17,参加者名簿!$A:$D,2,FALSE))</f>
        <v/>
      </c>
      <c r="D17" s="189"/>
      <c r="E17" s="186"/>
      <c r="F17" s="187"/>
      <c r="G17" s="188" t="str">
        <f>IF(ISERROR(VLOOKUP($E17,参加者名簿!$A:$D,2,FALSE))=TRUE,"",VLOOKUP($E17,参加者名簿!$A:$D,2,FALSE))</f>
        <v/>
      </c>
      <c r="H17" s="190"/>
      <c r="I17" s="199"/>
    </row>
    <row r="18" spans="1:9" ht="20.100000000000001" customHeight="1" x14ac:dyDescent="0.15">
      <c r="A18" s="186"/>
      <c r="B18" s="191"/>
      <c r="C18" s="188" t="str">
        <f>IF(ISERROR(VLOOKUP($A18,参加者名簿!$A:$D,2,FALSE))=TRUE,"",VLOOKUP($A18,参加者名簿!$A:$D,2,FALSE))</f>
        <v/>
      </c>
      <c r="D18" s="189"/>
      <c r="E18" s="186"/>
      <c r="F18" s="187"/>
      <c r="G18" s="188" t="str">
        <f>IF(ISERROR(VLOOKUP($E18,参加者名簿!$A:$D,2,FALSE))=TRUE,"",VLOOKUP($E18,参加者名簿!$A:$D,2,FALSE))</f>
        <v/>
      </c>
      <c r="H18" s="190"/>
      <c r="I18" s="199"/>
    </row>
    <row r="19" spans="1:9" ht="20.100000000000001" customHeight="1" x14ac:dyDescent="0.15">
      <c r="A19" s="186"/>
      <c r="B19" s="191"/>
      <c r="C19" s="188" t="str">
        <f>IF(ISERROR(VLOOKUP($A19,参加者名簿!$A:$D,2,FALSE))=TRUE,"",VLOOKUP($A19,参加者名簿!$A:$D,2,FALSE))</f>
        <v/>
      </c>
      <c r="D19" s="189"/>
      <c r="E19" s="186"/>
      <c r="F19" s="187"/>
      <c r="G19" s="188" t="str">
        <f>IF(ISERROR(VLOOKUP($E19,参加者名簿!$A:$D,2,FALSE))=TRUE,"",VLOOKUP($E19,参加者名簿!$A:$D,2,FALSE))</f>
        <v/>
      </c>
      <c r="H19" s="190"/>
      <c r="I19" s="199"/>
    </row>
    <row r="20" spans="1:9" ht="20.100000000000001" customHeight="1" x14ac:dyDescent="0.15">
      <c r="A20" s="186"/>
      <c r="B20" s="191"/>
      <c r="C20" s="188" t="str">
        <f>IF(ISERROR(VLOOKUP($A20,参加者名簿!$A:$D,2,FALSE))=TRUE,"",VLOOKUP($A20,参加者名簿!$A:$D,2,FALSE))</f>
        <v/>
      </c>
      <c r="D20" s="189"/>
      <c r="E20" s="186"/>
      <c r="F20" s="187"/>
      <c r="G20" s="188" t="str">
        <f>IF(ISERROR(VLOOKUP($E20,参加者名簿!$A:$D,2,FALSE))=TRUE,"",VLOOKUP($E20,参加者名簿!$A:$D,2,FALSE))</f>
        <v/>
      </c>
      <c r="H20" s="190"/>
      <c r="I20" s="199"/>
    </row>
    <row r="21" spans="1:9" ht="20.100000000000001" customHeight="1" x14ac:dyDescent="0.15">
      <c r="A21" s="186"/>
      <c r="B21" s="191"/>
      <c r="C21" s="188" t="str">
        <f>IF(ISERROR(VLOOKUP($A21,参加者名簿!$A:$D,2,FALSE))=TRUE,"",VLOOKUP($A21,参加者名簿!$A:$D,2,FALSE))</f>
        <v/>
      </c>
      <c r="D21" s="189"/>
      <c r="E21" s="186"/>
      <c r="F21" s="187"/>
      <c r="G21" s="188" t="str">
        <f>IF(ISERROR(VLOOKUP($E21,参加者名簿!$A:$D,2,FALSE))=TRUE,"",VLOOKUP($E21,参加者名簿!$A:$D,2,FALSE))</f>
        <v/>
      </c>
      <c r="H21" s="190"/>
      <c r="I21" s="199"/>
    </row>
    <row r="22" spans="1:9" ht="20.100000000000001" customHeight="1" x14ac:dyDescent="0.15">
      <c r="A22" s="186"/>
      <c r="B22" s="191"/>
      <c r="C22" s="188" t="str">
        <f>IF(ISERROR(VLOOKUP($A22,参加者名簿!$A:$D,2,FALSE))=TRUE,"",VLOOKUP($A22,参加者名簿!$A:$D,2,FALSE))</f>
        <v/>
      </c>
      <c r="D22" s="189"/>
      <c r="E22" s="186"/>
      <c r="F22" s="187"/>
      <c r="G22" s="188" t="str">
        <f>IF(ISERROR(VLOOKUP($E22,参加者名簿!$A:$D,2,FALSE))=TRUE,"",VLOOKUP($E22,参加者名簿!$A:$D,2,FALSE))</f>
        <v/>
      </c>
      <c r="H22" s="190"/>
      <c r="I22" s="199"/>
    </row>
    <row r="23" spans="1:9" ht="20.100000000000001" customHeight="1" x14ac:dyDescent="0.15">
      <c r="A23" s="186"/>
      <c r="B23" s="191"/>
      <c r="C23" s="188" t="str">
        <f>IF(ISERROR(VLOOKUP($A23,参加者名簿!$A:$D,2,FALSE))=TRUE,"",VLOOKUP($A23,参加者名簿!$A:$D,2,FALSE))</f>
        <v/>
      </c>
      <c r="D23" s="189"/>
      <c r="E23" s="186"/>
      <c r="F23" s="187"/>
      <c r="G23" s="188" t="str">
        <f>IF(ISERROR(VLOOKUP($E23,参加者名簿!$A:$D,2,FALSE))=TRUE,"",VLOOKUP($E23,参加者名簿!$A:$D,2,FALSE))</f>
        <v/>
      </c>
      <c r="H23" s="190"/>
      <c r="I23" s="199"/>
    </row>
    <row r="24" spans="1:9" ht="20.100000000000001" customHeight="1" x14ac:dyDescent="0.15">
      <c r="A24" s="186"/>
      <c r="B24" s="191"/>
      <c r="C24" s="188" t="str">
        <f>IF(ISERROR(VLOOKUP($A24,参加者名簿!$A:$D,2,FALSE))=TRUE,"",VLOOKUP($A24,参加者名簿!$A:$D,2,FALSE))</f>
        <v/>
      </c>
      <c r="D24" s="189"/>
      <c r="E24" s="186"/>
      <c r="F24" s="187"/>
      <c r="G24" s="188" t="str">
        <f>IF(ISERROR(VLOOKUP($E24,参加者名簿!$A:$D,2,FALSE))=TRUE,"",VLOOKUP($E24,参加者名簿!$A:$D,2,FALSE))</f>
        <v/>
      </c>
      <c r="H24" s="190"/>
      <c r="I24" s="199"/>
    </row>
    <row r="25" spans="1:9" ht="20.100000000000001" customHeight="1" x14ac:dyDescent="0.15">
      <c r="A25" s="186"/>
      <c r="B25" s="191"/>
      <c r="C25" s="188" t="str">
        <f>IF(ISERROR(VLOOKUP($A25,参加者名簿!$A:$D,2,FALSE))=TRUE,"",VLOOKUP($A25,参加者名簿!$A:$D,2,FALSE))</f>
        <v/>
      </c>
      <c r="D25" s="189"/>
      <c r="E25" s="186"/>
      <c r="F25" s="187"/>
      <c r="G25" s="188" t="str">
        <f>IF(ISERROR(VLOOKUP($E25,参加者名簿!$A:$D,2,FALSE))=TRUE,"",VLOOKUP($E25,参加者名簿!$A:$D,2,FALSE))</f>
        <v/>
      </c>
      <c r="H25" s="190"/>
      <c r="I25" s="199"/>
    </row>
    <row r="26" spans="1:9" ht="20.100000000000001" customHeight="1" x14ac:dyDescent="0.15">
      <c r="A26" s="186"/>
      <c r="B26" s="191"/>
      <c r="C26" s="188" t="str">
        <f>IF(ISERROR(VLOOKUP($A26,参加者名簿!$A:$D,2,FALSE))=TRUE,"",VLOOKUP($A26,参加者名簿!$A:$D,2,FALSE))</f>
        <v/>
      </c>
      <c r="D26" s="189"/>
      <c r="E26" s="186"/>
      <c r="F26" s="187"/>
      <c r="G26" s="188" t="str">
        <f>IF(ISERROR(VLOOKUP($E26,参加者名簿!$A:$D,2,FALSE))=TRUE,"",VLOOKUP($E26,参加者名簿!$A:$D,2,FALSE))</f>
        <v/>
      </c>
      <c r="H26" s="190"/>
      <c r="I26" s="199"/>
    </row>
    <row r="27" spans="1:9" ht="20.100000000000001" customHeight="1" x14ac:dyDescent="0.15">
      <c r="A27" s="186"/>
      <c r="B27" s="191"/>
      <c r="C27" s="188" t="str">
        <f>IF(ISERROR(VLOOKUP($A27,参加者名簿!$A:$D,2,FALSE))=TRUE,"",VLOOKUP($A27,参加者名簿!$A:$D,2,FALSE))</f>
        <v/>
      </c>
      <c r="D27" s="189"/>
      <c r="E27" s="186"/>
      <c r="F27" s="191"/>
      <c r="G27" s="188" t="str">
        <f>IF(ISERROR(VLOOKUP($E27,参加者名簿!$A:$D,2,FALSE))=TRUE,"",VLOOKUP($E27,参加者名簿!$A:$D,2,FALSE))</f>
        <v/>
      </c>
      <c r="H27" s="190"/>
      <c r="I27" s="199"/>
    </row>
    <row r="28" spans="1:9" ht="20.100000000000001" customHeight="1" x14ac:dyDescent="0.15">
      <c r="A28" s="186"/>
      <c r="B28" s="191"/>
      <c r="C28" s="188" t="str">
        <f>IF(ISERROR(VLOOKUP($A28,参加者名簿!$A:$D,2,FALSE))=TRUE,"",VLOOKUP($A28,参加者名簿!$A:$D,2,FALSE))</f>
        <v/>
      </c>
      <c r="D28" s="189"/>
      <c r="E28" s="186"/>
      <c r="F28" s="191"/>
      <c r="G28" s="188" t="str">
        <f>IF(ISERROR(VLOOKUP($E28,参加者名簿!$A:$D,2,FALSE))=TRUE,"",VLOOKUP($E28,参加者名簿!$A:$D,2,FALSE))</f>
        <v/>
      </c>
      <c r="H28" s="190"/>
      <c r="I28" s="199"/>
    </row>
    <row r="29" spans="1:9" ht="20.100000000000001" customHeight="1" x14ac:dyDescent="0.15">
      <c r="A29" s="186"/>
      <c r="B29" s="191"/>
      <c r="C29" s="188" t="str">
        <f>IF(ISERROR(VLOOKUP($A29,参加者名簿!$A:$D,2,FALSE))=TRUE,"",VLOOKUP($A29,参加者名簿!$A:$D,2,FALSE))</f>
        <v/>
      </c>
      <c r="D29" s="189"/>
      <c r="E29" s="186"/>
      <c r="F29" s="191"/>
      <c r="G29" s="188" t="str">
        <f>IF(ISERROR(VLOOKUP($E29,参加者名簿!$A:$D,2,FALSE))=TRUE,"",VLOOKUP($E29,参加者名簿!$A:$D,2,FALSE))</f>
        <v/>
      </c>
      <c r="H29" s="190"/>
      <c r="I29" s="199"/>
    </row>
    <row r="30" spans="1:9" ht="20.100000000000001" customHeight="1" x14ac:dyDescent="0.15">
      <c r="A30" s="186"/>
      <c r="B30" s="191"/>
      <c r="C30" s="188" t="str">
        <f>IF(ISERROR(VLOOKUP($A30,参加者名簿!$A:$D,2,FALSE))=TRUE,"",VLOOKUP($A30,参加者名簿!$A:$D,2,FALSE))</f>
        <v/>
      </c>
      <c r="D30" s="189"/>
      <c r="E30" s="186"/>
      <c r="F30" s="191"/>
      <c r="G30" s="188" t="str">
        <f>IF(ISERROR(VLOOKUP($E30,参加者名簿!$A:$D,2,FALSE))=TRUE,"",VLOOKUP($E30,参加者名簿!$A:$D,2,FALSE))</f>
        <v/>
      </c>
      <c r="H30" s="190"/>
      <c r="I30" s="199"/>
    </row>
    <row r="31" spans="1:9" ht="20.100000000000001" customHeight="1" x14ac:dyDescent="0.15">
      <c r="A31" s="186"/>
      <c r="B31" s="191"/>
      <c r="C31" s="188" t="str">
        <f>IF(ISERROR(VLOOKUP($A31,参加者名簿!$A:$D,2,FALSE))=TRUE,"",VLOOKUP($A31,参加者名簿!$A:$D,2,FALSE))</f>
        <v/>
      </c>
      <c r="D31" s="189"/>
      <c r="E31" s="186"/>
      <c r="F31" s="191"/>
      <c r="G31" s="188" t="str">
        <f>IF(ISERROR(VLOOKUP($E31,参加者名簿!$A:$D,2,FALSE))=TRUE,"",VLOOKUP($E31,参加者名簿!$A:$D,2,FALSE))</f>
        <v/>
      </c>
      <c r="H31" s="190"/>
      <c r="I31" s="199"/>
    </row>
    <row r="32" spans="1:9" ht="20.100000000000001" customHeight="1" thickBot="1" x14ac:dyDescent="0.2">
      <c r="A32" s="186"/>
      <c r="B32" s="191"/>
      <c r="C32" s="188" t="str">
        <f>IF(ISERROR(VLOOKUP($A32,参加者名簿!$A:$D,2,FALSE))=TRUE,"",VLOOKUP($A32,参加者名簿!$A:$D,2,FALSE))</f>
        <v/>
      </c>
      <c r="D32" s="189"/>
      <c r="E32" s="186"/>
      <c r="F32" s="191"/>
      <c r="G32" s="188" t="str">
        <f>IF(ISERROR(VLOOKUP($E32,参加者名簿!$A:$D,2,FALSE))=TRUE,"",VLOOKUP($E32,参加者名簿!$A:$D,2,FALSE))</f>
        <v/>
      </c>
      <c r="H32" s="190"/>
      <c r="I32" s="199"/>
    </row>
    <row r="33" spans="1:20" ht="20.100000000000001" customHeight="1" thickBot="1" x14ac:dyDescent="0.2">
      <c r="A33" s="192" t="s">
        <v>488</v>
      </c>
      <c r="B33" s="193">
        <f>COUNTIFS(C12:C32,"農業者",D12:D32,"○")+COUNTIFS(G12:G32,"農業者",H12:H32,"○")</f>
        <v>2</v>
      </c>
      <c r="C33" s="265" t="s">
        <v>489</v>
      </c>
      <c r="D33" s="266"/>
      <c r="E33" s="193">
        <f>COUNTIFS(C12:C32,"農業者以外",D12:D32,"○")+COUNTIFS(G12:G32,"農業者以外",H12:H32,"○")</f>
        <v>1</v>
      </c>
      <c r="F33" s="194" t="s">
        <v>490</v>
      </c>
      <c r="G33" s="267">
        <f>SUMIF(D12:D32,"○",B12:B32)+SUMIF(H12:H32,"○",F12:F32)</f>
        <v>6000</v>
      </c>
      <c r="H33" s="268"/>
      <c r="I33" s="227"/>
    </row>
    <row r="34" spans="1:20" ht="20.100000000000001" customHeight="1" x14ac:dyDescent="0.15">
      <c r="A34" s="195" t="s">
        <v>491</v>
      </c>
      <c r="B34" s="196"/>
      <c r="C34" s="196"/>
      <c r="D34" s="196"/>
      <c r="E34" s="196"/>
      <c r="F34" s="196"/>
      <c r="G34" s="196"/>
      <c r="H34" s="197"/>
      <c r="I34" s="199"/>
    </row>
    <row r="35" spans="1:20" ht="20.100000000000001" customHeight="1" x14ac:dyDescent="0.15">
      <c r="A35" s="198"/>
      <c r="B35" s="199"/>
      <c r="C35" s="199"/>
      <c r="D35" s="199"/>
      <c r="E35" s="199"/>
      <c r="F35" s="199"/>
      <c r="G35" s="199"/>
      <c r="H35" s="200"/>
      <c r="I35" s="199"/>
    </row>
    <row r="36" spans="1:20" ht="20.100000000000001" customHeight="1" x14ac:dyDescent="0.15">
      <c r="A36" s="198"/>
      <c r="B36" s="199"/>
      <c r="C36" s="199"/>
      <c r="D36" s="199"/>
      <c r="E36" s="199"/>
      <c r="F36" s="199"/>
      <c r="G36" s="199"/>
      <c r="H36" s="200"/>
      <c r="I36" s="199"/>
    </row>
    <row r="37" spans="1:20" ht="20.100000000000001" customHeight="1" x14ac:dyDescent="0.15">
      <c r="A37" s="198"/>
      <c r="B37" s="199"/>
      <c r="C37" s="199"/>
      <c r="D37" s="199"/>
      <c r="E37" s="199"/>
      <c r="F37" s="199"/>
      <c r="G37" s="199"/>
      <c r="H37" s="200"/>
      <c r="I37" s="199"/>
    </row>
    <row r="38" spans="1:20" ht="20.100000000000001" customHeight="1" x14ac:dyDescent="0.15">
      <c r="A38" s="198"/>
      <c r="B38" s="199"/>
      <c r="C38" s="199"/>
      <c r="D38" s="199"/>
      <c r="E38" s="199"/>
      <c r="F38" s="199"/>
      <c r="G38" s="199"/>
      <c r="H38" s="200"/>
      <c r="I38" s="199"/>
    </row>
    <row r="39" spans="1:20" ht="20.100000000000001" customHeight="1" x14ac:dyDescent="0.15">
      <c r="A39" s="198"/>
      <c r="B39" s="199"/>
      <c r="C39" s="199"/>
      <c r="D39" s="199"/>
      <c r="E39" s="199"/>
      <c r="F39" s="199"/>
      <c r="G39" s="199"/>
      <c r="H39" s="200"/>
      <c r="I39" s="199"/>
    </row>
    <row r="40" spans="1:20" ht="20.100000000000001" customHeight="1" x14ac:dyDescent="0.15">
      <c r="A40" s="198"/>
      <c r="B40" s="199"/>
      <c r="C40" s="199"/>
      <c r="D40" s="199"/>
      <c r="E40" s="199"/>
      <c r="F40" s="199"/>
      <c r="G40" s="199"/>
      <c r="H40" s="200"/>
      <c r="I40" s="199"/>
    </row>
    <row r="41" spans="1:20" ht="20.100000000000001" customHeight="1" x14ac:dyDescent="0.15">
      <c r="A41" s="198"/>
      <c r="B41" s="199"/>
      <c r="C41" s="199"/>
      <c r="D41" s="199"/>
      <c r="E41" s="199"/>
      <c r="F41" s="199"/>
      <c r="G41" s="199"/>
      <c r="H41" s="200"/>
      <c r="I41" s="199"/>
    </row>
    <row r="42" spans="1:20" ht="20.100000000000001" customHeight="1" thickBot="1" x14ac:dyDescent="0.2">
      <c r="A42" s="201"/>
      <c r="B42" s="202"/>
      <c r="C42" s="202"/>
      <c r="D42" s="202"/>
      <c r="E42" s="202"/>
      <c r="F42" s="202"/>
      <c r="G42" s="202"/>
      <c r="H42" s="203"/>
      <c r="I42" s="199"/>
    </row>
    <row r="43" spans="1:20" ht="20.100000000000001" customHeight="1" thickBot="1" x14ac:dyDescent="0.2">
      <c r="A43" s="204" t="s">
        <v>492</v>
      </c>
      <c r="B43" s="205" t="s">
        <v>493</v>
      </c>
      <c r="C43" s="205" t="s">
        <v>494</v>
      </c>
      <c r="D43" s="206"/>
    </row>
    <row r="44" spans="1:20" ht="20.100000000000001" customHeight="1" thickBot="1" x14ac:dyDescent="0.25">
      <c r="A44" s="255" t="str">
        <f>A1</f>
        <v>令和</v>
      </c>
      <c r="B44" s="247">
        <f>B1</f>
        <v>3</v>
      </c>
      <c r="C44" s="332" t="str">
        <f>C1</f>
        <v>年度　多面的機能支払交付金に係る作業日報</v>
      </c>
      <c r="D44" s="332"/>
      <c r="E44" s="332"/>
      <c r="F44" s="332"/>
      <c r="G44" s="178" t="s">
        <v>478</v>
      </c>
      <c r="H44" s="256">
        <f>H1+1</f>
        <v>2</v>
      </c>
      <c r="I44" s="223">
        <f>H44</f>
        <v>2</v>
      </c>
      <c r="J44" s="222">
        <f>F45</f>
        <v>44292</v>
      </c>
      <c r="K44" s="222">
        <f>B46</f>
        <v>0.29166666666666669</v>
      </c>
      <c r="L44" s="246">
        <f>F46-J47</f>
        <v>1.9999999999999996</v>
      </c>
      <c r="M44" s="244">
        <f>B76</f>
        <v>1</v>
      </c>
      <c r="N44" s="244">
        <f>E76</f>
        <v>1</v>
      </c>
      <c r="O44" s="222">
        <f>B48</f>
        <v>200</v>
      </c>
      <c r="P44" s="222">
        <f>D48</f>
        <v>2</v>
      </c>
      <c r="Q44" s="222">
        <f>F48</f>
        <v>19</v>
      </c>
      <c r="R44" s="33" t="str">
        <f>B52</f>
        <v>事務整備</v>
      </c>
      <c r="S44" s="33">
        <f>D52</f>
        <v>0</v>
      </c>
      <c r="T44" s="33" t="str">
        <f>F52</f>
        <v>不在村地主との連絡体制の整備、調整、それに必要な調査</v>
      </c>
    </row>
    <row r="45" spans="1:20" ht="20.100000000000001" customHeight="1" thickBot="1" x14ac:dyDescent="0.2">
      <c r="A45" s="180" t="s">
        <v>479</v>
      </c>
      <c r="B45" s="277" t="str">
        <f>B2</f>
        <v>○○活動組織</v>
      </c>
      <c r="C45" s="277"/>
      <c r="D45" s="277"/>
      <c r="E45" s="181" t="s">
        <v>480</v>
      </c>
      <c r="F45" s="278">
        <v>44292</v>
      </c>
      <c r="G45" s="279"/>
      <c r="H45" s="280"/>
      <c r="I45" s="224"/>
    </row>
    <row r="46" spans="1:20" ht="20.100000000000001" customHeight="1" x14ac:dyDescent="0.15">
      <c r="A46" s="212" t="s">
        <v>12</v>
      </c>
      <c r="B46" s="219">
        <v>0.29166666666666669</v>
      </c>
      <c r="C46" s="281" t="s">
        <v>481</v>
      </c>
      <c r="D46" s="281"/>
      <c r="E46" s="219">
        <v>0.375</v>
      </c>
      <c r="F46" s="218">
        <f>IF((E46-B46)*24=0,"",(E46-B46)*24)</f>
        <v>1.9999999999999996</v>
      </c>
      <c r="G46" s="282" t="s">
        <v>482</v>
      </c>
      <c r="H46" s="283"/>
      <c r="I46" s="225"/>
    </row>
    <row r="47" spans="1:20" ht="20.100000000000001" customHeight="1" thickBot="1" x14ac:dyDescent="0.2">
      <c r="A47" s="214" t="s">
        <v>498</v>
      </c>
      <c r="B47" s="220"/>
      <c r="C47" s="273" t="s">
        <v>481</v>
      </c>
      <c r="D47" s="273"/>
      <c r="E47" s="220"/>
      <c r="F47" s="217" t="str">
        <f>IF((E47-B47)*24=0,"",(E47-B47)*24)</f>
        <v/>
      </c>
      <c r="G47" s="274" t="s">
        <v>482</v>
      </c>
      <c r="H47" s="275"/>
      <c r="I47" s="225"/>
      <c r="J47" s="33">
        <f>IF(F47="",0,F47)</f>
        <v>0</v>
      </c>
    </row>
    <row r="48" spans="1:20" ht="20.100000000000001" customHeight="1" x14ac:dyDescent="0.15">
      <c r="A48" s="212" t="s">
        <v>495</v>
      </c>
      <c r="B48" s="271">
        <v>200</v>
      </c>
      <c r="C48" s="272"/>
      <c r="D48" s="271">
        <v>2</v>
      </c>
      <c r="E48" s="272"/>
      <c r="F48" s="271">
        <v>19</v>
      </c>
      <c r="G48" s="272"/>
      <c r="H48" s="208"/>
      <c r="I48" s="226"/>
    </row>
    <row r="49" spans="1:9" ht="20.100000000000001" customHeight="1" x14ac:dyDescent="0.15">
      <c r="A49" s="213" t="s">
        <v>496</v>
      </c>
      <c r="B49" s="269" t="str">
        <f>IF(B$48="","",(IFERROR(VLOOKUP(B$48,【選択肢】!$K$3:$O$74,2,)," ")))</f>
        <v>-</v>
      </c>
      <c r="C49" s="270"/>
      <c r="D49" s="269" t="str">
        <f>IF(D$48="","",(IFERROR(VLOOKUP(D$48,【選択肢】!$K$3:$O$74,2,)," ")))</f>
        <v>農地維持</v>
      </c>
      <c r="E49" s="270"/>
      <c r="F49" s="269" t="str">
        <f>IF(F$48="","",(IFERROR(VLOOKUP(F$48,【選択肢】!$K$3:$O$74,2,)," ")))</f>
        <v>農地維持</v>
      </c>
      <c r="G49" s="270"/>
      <c r="H49" s="210"/>
      <c r="I49" s="226"/>
    </row>
    <row r="50" spans="1:9" ht="20.100000000000001" customHeight="1" x14ac:dyDescent="0.15">
      <c r="A50" s="213" t="s">
        <v>17</v>
      </c>
      <c r="B50" s="269" t="str">
        <f>IF(B$48="","",(IFERROR(VLOOKUP(B$48,【選択肢】!$K$3:$O$74,4,)," ")))</f>
        <v>事務処理</v>
      </c>
      <c r="C50" s="270"/>
      <c r="D50" s="269" t="str">
        <f>IF(D$48="","",(IFERROR(VLOOKUP(D$48,【選択肢】!$K$3:$O$74,4,)," ")))</f>
        <v>計画策定</v>
      </c>
      <c r="E50" s="270"/>
      <c r="F50" s="269" t="str">
        <f>IF(F$48="","",(IFERROR(VLOOKUP(F$48,【選択肢】!$K$3:$O$74,4,)," ")))</f>
        <v>推進活動</v>
      </c>
      <c r="G50" s="270"/>
      <c r="H50" s="210"/>
      <c r="I50" s="226"/>
    </row>
    <row r="51" spans="1:9" ht="20.100000000000001" customHeight="1" x14ac:dyDescent="0.15">
      <c r="A51" s="214" t="s">
        <v>497</v>
      </c>
      <c r="B51" s="269" t="str">
        <f>IF(B$48="","",(IFERROR(VLOOKUP(B$48,【選択肢】!$K$3:$O$74,5,)," ")))</f>
        <v>200 事務処理</v>
      </c>
      <c r="C51" s="270"/>
      <c r="D51" s="269" t="str">
        <f>IF(D$48="","",(IFERROR(VLOOKUP(D$48,【選択肢】!$K$3:$O$74,5,)," ")))</f>
        <v>2 年度活動計画の策定</v>
      </c>
      <c r="E51" s="270"/>
      <c r="F51" s="269" t="str">
        <f>IF(F$48="","",(IFERROR(VLOOKUP(F$48,【選択肢】!$K$3:$O$74,5,)," ")))</f>
        <v>19 不在村地主との連絡体制の整備等</v>
      </c>
      <c r="G51" s="270"/>
      <c r="H51" s="211"/>
      <c r="I51" s="226"/>
    </row>
    <row r="52" spans="1:9" ht="20.100000000000001" customHeight="1" thickBot="1" x14ac:dyDescent="0.2">
      <c r="A52" s="215" t="s">
        <v>9</v>
      </c>
      <c r="B52" s="258" t="s">
        <v>535</v>
      </c>
      <c r="C52" s="259"/>
      <c r="D52" s="258"/>
      <c r="E52" s="259"/>
      <c r="F52" s="260" t="s">
        <v>534</v>
      </c>
      <c r="G52" s="261"/>
      <c r="H52" s="209"/>
      <c r="I52" s="226"/>
    </row>
    <row r="53" spans="1:9" ht="20.100000000000001" customHeight="1" x14ac:dyDescent="0.15">
      <c r="A53" s="262" t="s">
        <v>483</v>
      </c>
      <c r="B53" s="263"/>
      <c r="C53" s="263"/>
      <c r="D53" s="263"/>
      <c r="E53" s="263"/>
      <c r="F53" s="263"/>
      <c r="G53" s="263"/>
      <c r="H53" s="264"/>
      <c r="I53" s="216"/>
    </row>
    <row r="54" spans="1:9" ht="20.100000000000001" customHeight="1" x14ac:dyDescent="0.15">
      <c r="A54" s="182" t="s">
        <v>484</v>
      </c>
      <c r="B54" s="183" t="s">
        <v>485</v>
      </c>
      <c r="C54" s="184" t="s">
        <v>474</v>
      </c>
      <c r="D54" s="185" t="s">
        <v>486</v>
      </c>
      <c r="E54" s="182" t="s">
        <v>484</v>
      </c>
      <c r="F54" s="183" t="s">
        <v>485</v>
      </c>
      <c r="G54" s="184" t="s">
        <v>474</v>
      </c>
      <c r="H54" s="185" t="s">
        <v>486</v>
      </c>
      <c r="I54" s="216"/>
    </row>
    <row r="55" spans="1:9" ht="20.100000000000001" customHeight="1" x14ac:dyDescent="0.15">
      <c r="A55" s="186" t="s">
        <v>506</v>
      </c>
      <c r="B55" s="187">
        <v>3000</v>
      </c>
      <c r="C55" s="188" t="str">
        <f>IF(ISERROR(VLOOKUP($A55,参加者名簿!$A:$D,2,FALSE))=TRUE,"",VLOOKUP($A55,参加者名簿!$A:$D,2,FALSE))</f>
        <v>農業者</v>
      </c>
      <c r="D55" s="189" t="s">
        <v>487</v>
      </c>
      <c r="E55" s="186"/>
      <c r="F55" s="187"/>
      <c r="G55" s="188" t="str">
        <f>IF(ISERROR(VLOOKUP($E55,参加者名簿!$A:$D,2,FALSE))=TRUE,"",VLOOKUP($E55,参加者名簿!$A:$D,2,FALSE))</f>
        <v/>
      </c>
      <c r="H55" s="190"/>
      <c r="I55" s="199"/>
    </row>
    <row r="56" spans="1:9" ht="20.100000000000001" customHeight="1" x14ac:dyDescent="0.15">
      <c r="A56" s="186" t="s">
        <v>531</v>
      </c>
      <c r="B56" s="187">
        <v>3000</v>
      </c>
      <c r="C56" s="188" t="str">
        <f>IF(ISERROR(VLOOKUP($A56,参加者名簿!$A:$D,2,FALSE))=TRUE,"",VLOOKUP($A56,参加者名簿!$A:$D,2,FALSE))</f>
        <v>農業者以外</v>
      </c>
      <c r="D56" s="189" t="s">
        <v>487</v>
      </c>
      <c r="E56" s="186"/>
      <c r="F56" s="187"/>
      <c r="G56" s="188" t="str">
        <f>IF(ISERROR(VLOOKUP($E56,参加者名簿!$A:$D,2,FALSE))=TRUE,"",VLOOKUP($E56,参加者名簿!$A:$D,2,FALSE))</f>
        <v/>
      </c>
      <c r="H56" s="190"/>
      <c r="I56" s="199"/>
    </row>
    <row r="57" spans="1:9" ht="20.100000000000001" customHeight="1" x14ac:dyDescent="0.15">
      <c r="A57" s="186"/>
      <c r="B57" s="187"/>
      <c r="C57" s="188" t="str">
        <f>IF(ISERROR(VLOOKUP($A57,参加者名簿!$A:$D,2,FALSE))=TRUE,"",VLOOKUP($A57,参加者名簿!$A:$D,2,FALSE))</f>
        <v/>
      </c>
      <c r="D57" s="189"/>
      <c r="E57" s="186"/>
      <c r="F57" s="187"/>
      <c r="G57" s="188" t="str">
        <f>IF(ISERROR(VLOOKUP($E57,参加者名簿!$A:$D,2,FALSE))=TRUE,"",VLOOKUP($E57,参加者名簿!$A:$D,2,FALSE))</f>
        <v/>
      </c>
      <c r="H57" s="190"/>
      <c r="I57" s="199"/>
    </row>
    <row r="58" spans="1:9" ht="20.100000000000001" customHeight="1" x14ac:dyDescent="0.15">
      <c r="A58" s="186"/>
      <c r="B58" s="187"/>
      <c r="C58" s="188" t="str">
        <f>IF(ISERROR(VLOOKUP($A58,参加者名簿!$A:$D,2,FALSE))=TRUE,"",VLOOKUP($A58,参加者名簿!$A:$D,2,FALSE))</f>
        <v/>
      </c>
      <c r="D58" s="189"/>
      <c r="E58" s="186"/>
      <c r="F58" s="187"/>
      <c r="G58" s="188" t="str">
        <f>IF(ISERROR(VLOOKUP($E58,参加者名簿!$A:$D,2,FALSE))=TRUE,"",VLOOKUP($E58,参加者名簿!$A:$D,2,FALSE))</f>
        <v/>
      </c>
      <c r="H58" s="190"/>
      <c r="I58" s="199"/>
    </row>
    <row r="59" spans="1:9" ht="20.100000000000001" customHeight="1" x14ac:dyDescent="0.15">
      <c r="A59" s="186"/>
      <c r="B59" s="187"/>
      <c r="C59" s="188" t="str">
        <f>IF(ISERROR(VLOOKUP($A59,参加者名簿!$A:$D,2,FALSE))=TRUE,"",VLOOKUP($A59,参加者名簿!$A:$D,2,FALSE))</f>
        <v/>
      </c>
      <c r="D59" s="189"/>
      <c r="E59" s="186"/>
      <c r="F59" s="187"/>
      <c r="G59" s="188" t="str">
        <f>IF(ISERROR(VLOOKUP($E59,参加者名簿!$A:$D,2,FALSE))=TRUE,"",VLOOKUP($E59,参加者名簿!$A:$D,2,FALSE))</f>
        <v/>
      </c>
      <c r="H59" s="190"/>
      <c r="I59" s="199"/>
    </row>
    <row r="60" spans="1:9" ht="20.100000000000001" customHeight="1" x14ac:dyDescent="0.15">
      <c r="A60" s="186"/>
      <c r="B60" s="187"/>
      <c r="C60" s="188" t="str">
        <f>IF(ISERROR(VLOOKUP($A60,参加者名簿!$A:$D,2,FALSE))=TRUE,"",VLOOKUP($A60,参加者名簿!$A:$D,2,FALSE))</f>
        <v/>
      </c>
      <c r="D60" s="189"/>
      <c r="E60" s="186"/>
      <c r="F60" s="187"/>
      <c r="G60" s="188" t="str">
        <f>IF(ISERROR(VLOOKUP($E60,参加者名簿!$A:$D,2,FALSE))=TRUE,"",VLOOKUP($E60,参加者名簿!$A:$D,2,FALSE))</f>
        <v/>
      </c>
      <c r="H60" s="190"/>
      <c r="I60" s="199"/>
    </row>
    <row r="61" spans="1:9" ht="20.100000000000001" customHeight="1" x14ac:dyDescent="0.15">
      <c r="A61" s="186"/>
      <c r="B61" s="191"/>
      <c r="C61" s="188" t="str">
        <f>IF(ISERROR(VLOOKUP($A61,参加者名簿!$A:$D,2,FALSE))=TRUE,"",VLOOKUP($A61,参加者名簿!$A:$D,2,FALSE))</f>
        <v/>
      </c>
      <c r="D61" s="189"/>
      <c r="E61" s="186"/>
      <c r="F61" s="187"/>
      <c r="G61" s="188" t="str">
        <f>IF(ISERROR(VLOOKUP($E61,参加者名簿!$A:$D,2,FALSE))=TRUE,"",VLOOKUP($E61,参加者名簿!$A:$D,2,FALSE))</f>
        <v/>
      </c>
      <c r="H61" s="190"/>
      <c r="I61" s="199"/>
    </row>
    <row r="62" spans="1:9" ht="20.100000000000001" customHeight="1" x14ac:dyDescent="0.15">
      <c r="A62" s="186"/>
      <c r="B62" s="191"/>
      <c r="C62" s="188" t="str">
        <f>IF(ISERROR(VLOOKUP($A62,参加者名簿!$A:$D,2,FALSE))=TRUE,"",VLOOKUP($A62,参加者名簿!$A:$D,2,FALSE))</f>
        <v/>
      </c>
      <c r="D62" s="189"/>
      <c r="E62" s="186"/>
      <c r="F62" s="187"/>
      <c r="G62" s="188" t="str">
        <f>IF(ISERROR(VLOOKUP($E62,参加者名簿!$A:$D,2,FALSE))=TRUE,"",VLOOKUP($E62,参加者名簿!$A:$D,2,FALSE))</f>
        <v/>
      </c>
      <c r="H62" s="190"/>
      <c r="I62" s="199"/>
    </row>
    <row r="63" spans="1:9" ht="20.100000000000001" customHeight="1" x14ac:dyDescent="0.15">
      <c r="A63" s="186"/>
      <c r="B63" s="191"/>
      <c r="C63" s="188" t="str">
        <f>IF(ISERROR(VLOOKUP($A63,参加者名簿!$A:$D,2,FALSE))=TRUE,"",VLOOKUP($A63,参加者名簿!$A:$D,2,FALSE))</f>
        <v/>
      </c>
      <c r="D63" s="189"/>
      <c r="E63" s="186"/>
      <c r="F63" s="187"/>
      <c r="G63" s="188" t="str">
        <f>IF(ISERROR(VLOOKUP($E63,参加者名簿!$A:$D,2,FALSE))=TRUE,"",VLOOKUP($E63,参加者名簿!$A:$D,2,FALSE))</f>
        <v/>
      </c>
      <c r="H63" s="190"/>
      <c r="I63" s="199"/>
    </row>
    <row r="64" spans="1:9" ht="20.100000000000001" customHeight="1" x14ac:dyDescent="0.15">
      <c r="A64" s="186"/>
      <c r="B64" s="191"/>
      <c r="C64" s="188" t="str">
        <f>IF(ISERROR(VLOOKUP($A64,参加者名簿!$A:$D,2,FALSE))=TRUE,"",VLOOKUP($A64,参加者名簿!$A:$D,2,FALSE))</f>
        <v/>
      </c>
      <c r="D64" s="189"/>
      <c r="E64" s="186"/>
      <c r="F64" s="187"/>
      <c r="G64" s="188" t="str">
        <f>IF(ISERROR(VLOOKUP($E64,参加者名簿!$A:$D,2,FALSE))=TRUE,"",VLOOKUP($E64,参加者名簿!$A:$D,2,FALSE))</f>
        <v/>
      </c>
      <c r="H64" s="190"/>
      <c r="I64" s="199"/>
    </row>
    <row r="65" spans="1:9" ht="20.100000000000001" customHeight="1" x14ac:dyDescent="0.15">
      <c r="A65" s="186"/>
      <c r="B65" s="191"/>
      <c r="C65" s="188" t="str">
        <f>IF(ISERROR(VLOOKUP($A65,参加者名簿!$A:$D,2,FALSE))=TRUE,"",VLOOKUP($A65,参加者名簿!$A:$D,2,FALSE))</f>
        <v/>
      </c>
      <c r="D65" s="189"/>
      <c r="E65" s="186"/>
      <c r="F65" s="187"/>
      <c r="G65" s="188" t="str">
        <f>IF(ISERROR(VLOOKUP($E65,参加者名簿!$A:$D,2,FALSE))=TRUE,"",VLOOKUP($E65,参加者名簿!$A:$D,2,FALSE))</f>
        <v/>
      </c>
      <c r="H65" s="190"/>
      <c r="I65" s="199"/>
    </row>
    <row r="66" spans="1:9" ht="20.100000000000001" customHeight="1" x14ac:dyDescent="0.15">
      <c r="A66" s="186"/>
      <c r="B66" s="191"/>
      <c r="C66" s="188" t="str">
        <f>IF(ISERROR(VLOOKUP($A66,参加者名簿!$A:$D,2,FALSE))=TRUE,"",VLOOKUP($A66,参加者名簿!$A:$D,2,FALSE))</f>
        <v/>
      </c>
      <c r="D66" s="189"/>
      <c r="E66" s="186"/>
      <c r="F66" s="187"/>
      <c r="G66" s="188" t="str">
        <f>IF(ISERROR(VLOOKUP($E66,参加者名簿!$A:$D,2,FALSE))=TRUE,"",VLOOKUP($E66,参加者名簿!$A:$D,2,FALSE))</f>
        <v/>
      </c>
      <c r="H66" s="190"/>
      <c r="I66" s="199"/>
    </row>
    <row r="67" spans="1:9" ht="20.100000000000001" customHeight="1" x14ac:dyDescent="0.15">
      <c r="A67" s="186"/>
      <c r="B67" s="191"/>
      <c r="C67" s="188" t="str">
        <f>IF(ISERROR(VLOOKUP($A67,参加者名簿!$A:$D,2,FALSE))=TRUE,"",VLOOKUP($A67,参加者名簿!$A:$D,2,FALSE))</f>
        <v/>
      </c>
      <c r="D67" s="189"/>
      <c r="E67" s="186"/>
      <c r="F67" s="187"/>
      <c r="G67" s="188" t="str">
        <f>IF(ISERROR(VLOOKUP($E67,参加者名簿!$A:$D,2,FALSE))=TRUE,"",VLOOKUP($E67,参加者名簿!$A:$D,2,FALSE))</f>
        <v/>
      </c>
      <c r="H67" s="190"/>
      <c r="I67" s="199"/>
    </row>
    <row r="68" spans="1:9" ht="20.100000000000001" customHeight="1" x14ac:dyDescent="0.15">
      <c r="A68" s="186"/>
      <c r="B68" s="191"/>
      <c r="C68" s="188" t="str">
        <f>IF(ISERROR(VLOOKUP($A68,参加者名簿!$A:$D,2,FALSE))=TRUE,"",VLOOKUP($A68,参加者名簿!$A:$D,2,FALSE))</f>
        <v/>
      </c>
      <c r="D68" s="189"/>
      <c r="E68" s="186"/>
      <c r="F68" s="187"/>
      <c r="G68" s="188" t="str">
        <f>IF(ISERROR(VLOOKUP($E68,参加者名簿!$A:$D,2,FALSE))=TRUE,"",VLOOKUP($E68,参加者名簿!$A:$D,2,FALSE))</f>
        <v/>
      </c>
      <c r="H68" s="190"/>
      <c r="I68" s="199"/>
    </row>
    <row r="69" spans="1:9" ht="20.100000000000001" customHeight="1" x14ac:dyDescent="0.15">
      <c r="A69" s="186"/>
      <c r="B69" s="191"/>
      <c r="C69" s="188" t="str">
        <f>IF(ISERROR(VLOOKUP($A69,参加者名簿!$A:$D,2,FALSE))=TRUE,"",VLOOKUP($A69,参加者名簿!$A:$D,2,FALSE))</f>
        <v/>
      </c>
      <c r="D69" s="189"/>
      <c r="E69" s="186"/>
      <c r="F69" s="187"/>
      <c r="G69" s="188" t="str">
        <f>IF(ISERROR(VLOOKUP($E69,参加者名簿!$A:$D,2,FALSE))=TRUE,"",VLOOKUP($E69,参加者名簿!$A:$D,2,FALSE))</f>
        <v/>
      </c>
      <c r="H69" s="190"/>
      <c r="I69" s="199"/>
    </row>
    <row r="70" spans="1:9" ht="20.100000000000001" customHeight="1" x14ac:dyDescent="0.15">
      <c r="A70" s="186"/>
      <c r="B70" s="191"/>
      <c r="C70" s="188" t="str">
        <f>IF(ISERROR(VLOOKUP($A70,参加者名簿!$A:$D,2,FALSE))=TRUE,"",VLOOKUP($A70,参加者名簿!$A:$D,2,FALSE))</f>
        <v/>
      </c>
      <c r="D70" s="189"/>
      <c r="E70" s="186"/>
      <c r="F70" s="191"/>
      <c r="G70" s="188" t="str">
        <f>IF(ISERROR(VLOOKUP($E70,参加者名簿!$A:$D,2,FALSE))=TRUE,"",VLOOKUP($E70,参加者名簿!$A:$D,2,FALSE))</f>
        <v/>
      </c>
      <c r="H70" s="190"/>
      <c r="I70" s="199"/>
    </row>
    <row r="71" spans="1:9" ht="20.100000000000001" customHeight="1" x14ac:dyDescent="0.15">
      <c r="A71" s="186"/>
      <c r="B71" s="191"/>
      <c r="C71" s="188" t="str">
        <f>IF(ISERROR(VLOOKUP($A71,参加者名簿!$A:$D,2,FALSE))=TRUE,"",VLOOKUP($A71,参加者名簿!$A:$D,2,FALSE))</f>
        <v/>
      </c>
      <c r="D71" s="189"/>
      <c r="E71" s="186"/>
      <c r="F71" s="191"/>
      <c r="G71" s="188" t="str">
        <f>IF(ISERROR(VLOOKUP($E71,参加者名簿!$A:$D,2,FALSE))=TRUE,"",VLOOKUP($E71,参加者名簿!$A:$D,2,FALSE))</f>
        <v/>
      </c>
      <c r="H71" s="190"/>
      <c r="I71" s="199"/>
    </row>
    <row r="72" spans="1:9" ht="20.100000000000001" customHeight="1" x14ac:dyDescent="0.15">
      <c r="A72" s="186"/>
      <c r="B72" s="191"/>
      <c r="C72" s="188" t="str">
        <f>IF(ISERROR(VLOOKUP($A72,参加者名簿!$A:$D,2,FALSE))=TRUE,"",VLOOKUP($A72,参加者名簿!$A:$D,2,FALSE))</f>
        <v/>
      </c>
      <c r="D72" s="189"/>
      <c r="E72" s="186"/>
      <c r="F72" s="191"/>
      <c r="G72" s="188" t="str">
        <f>IF(ISERROR(VLOOKUP($E72,参加者名簿!$A:$D,2,FALSE))=TRUE,"",VLOOKUP($E72,参加者名簿!$A:$D,2,FALSE))</f>
        <v/>
      </c>
      <c r="H72" s="190"/>
      <c r="I72" s="199"/>
    </row>
    <row r="73" spans="1:9" ht="20.100000000000001" customHeight="1" x14ac:dyDescent="0.15">
      <c r="A73" s="186"/>
      <c r="B73" s="191"/>
      <c r="C73" s="188" t="str">
        <f>IF(ISERROR(VLOOKUP($A73,参加者名簿!$A:$D,2,FALSE))=TRUE,"",VLOOKUP($A73,参加者名簿!$A:$D,2,FALSE))</f>
        <v/>
      </c>
      <c r="D73" s="189"/>
      <c r="E73" s="186"/>
      <c r="F73" s="191"/>
      <c r="G73" s="188" t="str">
        <f>IF(ISERROR(VLOOKUP($E73,参加者名簿!$A:$D,2,FALSE))=TRUE,"",VLOOKUP($E73,参加者名簿!$A:$D,2,FALSE))</f>
        <v/>
      </c>
      <c r="H73" s="190"/>
      <c r="I73" s="199"/>
    </row>
    <row r="74" spans="1:9" ht="20.100000000000001" customHeight="1" x14ac:dyDescent="0.15">
      <c r="A74" s="186"/>
      <c r="B74" s="191"/>
      <c r="C74" s="188" t="str">
        <f>IF(ISERROR(VLOOKUP($A74,参加者名簿!$A:$D,2,FALSE))=TRUE,"",VLOOKUP($A74,参加者名簿!$A:$D,2,FALSE))</f>
        <v/>
      </c>
      <c r="D74" s="189"/>
      <c r="E74" s="186"/>
      <c r="F74" s="191"/>
      <c r="G74" s="188" t="str">
        <f>IF(ISERROR(VLOOKUP($E74,参加者名簿!$A:$D,2,FALSE))=TRUE,"",VLOOKUP($E74,参加者名簿!$A:$D,2,FALSE))</f>
        <v/>
      </c>
      <c r="H74" s="190"/>
      <c r="I74" s="199"/>
    </row>
    <row r="75" spans="1:9" ht="20.100000000000001" customHeight="1" thickBot="1" x14ac:dyDescent="0.2">
      <c r="A75" s="186"/>
      <c r="B75" s="191"/>
      <c r="C75" s="188" t="str">
        <f>IF(ISERROR(VLOOKUP($A75,参加者名簿!$A:$D,2,FALSE))=TRUE,"",VLOOKUP($A75,参加者名簿!$A:$D,2,FALSE))</f>
        <v/>
      </c>
      <c r="D75" s="189"/>
      <c r="E75" s="186"/>
      <c r="F75" s="191"/>
      <c r="G75" s="188" t="str">
        <f>IF(ISERROR(VLOOKUP($E75,参加者名簿!$A:$D,2,FALSE))=TRUE,"",VLOOKUP($E75,参加者名簿!$A:$D,2,FALSE))</f>
        <v/>
      </c>
      <c r="H75" s="190"/>
      <c r="I75" s="199"/>
    </row>
    <row r="76" spans="1:9" ht="20.100000000000001" customHeight="1" thickBot="1" x14ac:dyDescent="0.2">
      <c r="A76" s="192" t="s">
        <v>488</v>
      </c>
      <c r="B76" s="193">
        <f>COUNTIFS(C55:C75,"農業者",D55:D75,"○")+COUNTIFS(G55:G75,"農業者",H55:H75,"○")</f>
        <v>1</v>
      </c>
      <c r="C76" s="265" t="s">
        <v>489</v>
      </c>
      <c r="D76" s="266"/>
      <c r="E76" s="193">
        <f>COUNTIFS(C55:C75,"農業者以外",D55:D75,"○")+COUNTIFS(G55:G75,"農業者以外",H55:H75,"○")</f>
        <v>1</v>
      </c>
      <c r="F76" s="194" t="s">
        <v>490</v>
      </c>
      <c r="G76" s="267">
        <f>SUMIF(D55:D75,"○",B55:B75)+SUMIF(H55:H75,"○",F55:F75)</f>
        <v>6000</v>
      </c>
      <c r="H76" s="268"/>
      <c r="I76" s="227"/>
    </row>
    <row r="77" spans="1:9" ht="20.100000000000001" customHeight="1" x14ac:dyDescent="0.15">
      <c r="A77" s="195" t="s">
        <v>491</v>
      </c>
      <c r="B77" s="196"/>
      <c r="C77" s="196"/>
      <c r="D77" s="196"/>
      <c r="E77" s="196"/>
      <c r="F77" s="196"/>
      <c r="G77" s="196"/>
      <c r="H77" s="197"/>
      <c r="I77" s="199"/>
    </row>
    <row r="78" spans="1:9" ht="20.100000000000001" customHeight="1" x14ac:dyDescent="0.15">
      <c r="A78" s="198"/>
      <c r="B78" s="199"/>
      <c r="C78" s="199"/>
      <c r="D78" s="199"/>
      <c r="E78" s="199"/>
      <c r="F78" s="199"/>
      <c r="G78" s="199"/>
      <c r="H78" s="200"/>
      <c r="I78" s="199"/>
    </row>
    <row r="79" spans="1:9" ht="20.100000000000001" customHeight="1" x14ac:dyDescent="0.15">
      <c r="A79" s="198"/>
      <c r="B79" s="199"/>
      <c r="C79" s="199"/>
      <c r="D79" s="199"/>
      <c r="E79" s="199"/>
      <c r="F79" s="199"/>
      <c r="G79" s="199"/>
      <c r="H79" s="200"/>
      <c r="I79" s="199"/>
    </row>
    <row r="80" spans="1:9" ht="20.100000000000001" customHeight="1" x14ac:dyDescent="0.15">
      <c r="A80" s="198"/>
      <c r="B80" s="199"/>
      <c r="C80" s="199"/>
      <c r="D80" s="199"/>
      <c r="E80" s="199"/>
      <c r="F80" s="199"/>
      <c r="G80" s="199"/>
      <c r="H80" s="200"/>
      <c r="I80" s="199"/>
    </row>
    <row r="81" spans="1:20" ht="20.100000000000001" customHeight="1" x14ac:dyDescent="0.15">
      <c r="A81" s="198"/>
      <c r="B81" s="199"/>
      <c r="C81" s="199"/>
      <c r="D81" s="199"/>
      <c r="E81" s="199"/>
      <c r="F81" s="199"/>
      <c r="G81" s="199"/>
      <c r="H81" s="200"/>
      <c r="I81" s="199"/>
    </row>
    <row r="82" spans="1:20" ht="20.100000000000001" customHeight="1" x14ac:dyDescent="0.15">
      <c r="A82" s="198"/>
      <c r="B82" s="199"/>
      <c r="C82" s="199"/>
      <c r="D82" s="199"/>
      <c r="E82" s="199"/>
      <c r="F82" s="199"/>
      <c r="G82" s="199"/>
      <c r="H82" s="200"/>
      <c r="I82" s="199"/>
    </row>
    <row r="83" spans="1:20" ht="20.100000000000001" customHeight="1" x14ac:dyDescent="0.15">
      <c r="A83" s="198"/>
      <c r="B83" s="199"/>
      <c r="C83" s="199"/>
      <c r="D83" s="199"/>
      <c r="E83" s="199"/>
      <c r="F83" s="199"/>
      <c r="G83" s="199"/>
      <c r="H83" s="200"/>
      <c r="I83" s="199"/>
    </row>
    <row r="84" spans="1:20" ht="20.100000000000001" customHeight="1" x14ac:dyDescent="0.15">
      <c r="A84" s="198"/>
      <c r="B84" s="199"/>
      <c r="C84" s="199"/>
      <c r="D84" s="199"/>
      <c r="E84" s="199"/>
      <c r="F84" s="199"/>
      <c r="G84" s="199"/>
      <c r="H84" s="200"/>
      <c r="I84" s="199"/>
    </row>
    <row r="85" spans="1:20" ht="20.100000000000001" customHeight="1" thickBot="1" x14ac:dyDescent="0.2">
      <c r="A85" s="201"/>
      <c r="B85" s="202"/>
      <c r="C85" s="202"/>
      <c r="D85" s="202"/>
      <c r="E85" s="202"/>
      <c r="F85" s="202"/>
      <c r="G85" s="202"/>
      <c r="H85" s="203"/>
      <c r="I85" s="199"/>
    </row>
    <row r="86" spans="1:20" ht="20.100000000000001" customHeight="1" thickBot="1" x14ac:dyDescent="0.2">
      <c r="A86" s="204" t="s">
        <v>492</v>
      </c>
      <c r="B86" s="205" t="s">
        <v>493</v>
      </c>
      <c r="C86" s="205" t="s">
        <v>494</v>
      </c>
      <c r="D86" s="206"/>
    </row>
    <row r="87" spans="1:20" ht="20.100000000000001" customHeight="1" thickBot="1" x14ac:dyDescent="0.25">
      <c r="A87" s="255" t="str">
        <f>A44</f>
        <v>令和</v>
      </c>
      <c r="B87" s="247">
        <f>B44</f>
        <v>3</v>
      </c>
      <c r="C87" s="332" t="str">
        <f>C44</f>
        <v>年度　多面的機能支払交付金に係る作業日報</v>
      </c>
      <c r="D87" s="332"/>
      <c r="E87" s="332"/>
      <c r="F87" s="332"/>
      <c r="G87" s="178" t="s">
        <v>478</v>
      </c>
      <c r="H87" s="256">
        <f>H44+1</f>
        <v>3</v>
      </c>
      <c r="I87" s="223">
        <f>H87</f>
        <v>3</v>
      </c>
      <c r="J87" s="222">
        <f>F88</f>
        <v>44317</v>
      </c>
      <c r="K87" s="222">
        <f>B89</f>
        <v>0.66666666666666663</v>
      </c>
      <c r="L87" s="246">
        <f>F89-J90</f>
        <v>1.0000000000000018</v>
      </c>
      <c r="M87" s="244">
        <f>B119</f>
        <v>0</v>
      </c>
      <c r="N87" s="244">
        <f>E119</f>
        <v>3</v>
      </c>
      <c r="O87" s="222">
        <f>B91</f>
        <v>35</v>
      </c>
      <c r="P87" s="222">
        <f>D91</f>
        <v>36</v>
      </c>
      <c r="Q87" s="222">
        <f>F91</f>
        <v>0</v>
      </c>
      <c r="R87" s="33" t="str">
        <f>B95</f>
        <v>農地の保全に係る計画の策定</v>
      </c>
      <c r="S87" s="33" t="str">
        <f>D95</f>
        <v>景観形成、生活環境保全計画の策定</v>
      </c>
      <c r="T87" s="33">
        <f>F95</f>
        <v>0</v>
      </c>
    </row>
    <row r="88" spans="1:20" ht="20.100000000000001" customHeight="1" thickBot="1" x14ac:dyDescent="0.2">
      <c r="A88" s="180" t="s">
        <v>479</v>
      </c>
      <c r="B88" s="279" t="str">
        <f>B45</f>
        <v>○○活動組織</v>
      </c>
      <c r="C88" s="333"/>
      <c r="D88" s="334"/>
      <c r="E88" s="181" t="s">
        <v>480</v>
      </c>
      <c r="F88" s="335">
        <v>44317</v>
      </c>
      <c r="G88" s="336"/>
      <c r="H88" s="337"/>
      <c r="I88" s="228"/>
    </row>
    <row r="89" spans="1:20" ht="20.100000000000001" customHeight="1" x14ac:dyDescent="0.15">
      <c r="A89" s="212" t="s">
        <v>12</v>
      </c>
      <c r="B89" s="219">
        <v>0.66666666666666663</v>
      </c>
      <c r="C89" s="281" t="s">
        <v>481</v>
      </c>
      <c r="D89" s="281"/>
      <c r="E89" s="219">
        <v>0.70833333333333337</v>
      </c>
      <c r="F89" s="218">
        <f>IF((E89-B89)*24=0,"",(E89-B89)*24)</f>
        <v>1.0000000000000018</v>
      </c>
      <c r="G89" s="282" t="s">
        <v>482</v>
      </c>
      <c r="H89" s="283"/>
      <c r="I89" s="225"/>
    </row>
    <row r="90" spans="1:20" ht="20.100000000000001" customHeight="1" thickBot="1" x14ac:dyDescent="0.2">
      <c r="A90" s="214" t="s">
        <v>498</v>
      </c>
      <c r="B90" s="220"/>
      <c r="C90" s="273" t="s">
        <v>481</v>
      </c>
      <c r="D90" s="273"/>
      <c r="E90" s="220"/>
      <c r="F90" s="217" t="str">
        <f>IF((E90-B90)*24=0,"",(E90-B90)*24)</f>
        <v/>
      </c>
      <c r="G90" s="274" t="s">
        <v>482</v>
      </c>
      <c r="H90" s="275"/>
      <c r="I90" s="225"/>
      <c r="J90" s="33">
        <f>IF(F90="",0,F90)</f>
        <v>0</v>
      </c>
    </row>
    <row r="91" spans="1:20" ht="20.100000000000001" customHeight="1" x14ac:dyDescent="0.15">
      <c r="A91" s="212" t="s">
        <v>495</v>
      </c>
      <c r="B91" s="271">
        <v>35</v>
      </c>
      <c r="C91" s="272"/>
      <c r="D91" s="271">
        <v>36</v>
      </c>
      <c r="E91" s="272"/>
      <c r="F91" s="271"/>
      <c r="G91" s="272"/>
      <c r="H91" s="208"/>
      <c r="I91" s="226"/>
    </row>
    <row r="92" spans="1:20" ht="20.100000000000001" customHeight="1" x14ac:dyDescent="0.15">
      <c r="A92" s="213" t="s">
        <v>496</v>
      </c>
      <c r="B92" s="269" t="str">
        <f>IF(B$91="","",(IFERROR(VLOOKUP(B$91,【選択肢】!$K$3:$O$74,2,)," ")))</f>
        <v>共同</v>
      </c>
      <c r="C92" s="270"/>
      <c r="D92" s="269" t="str">
        <f>IF(D$91="","",(IFERROR(VLOOKUP(D$91,【選択肢】!$K$3:$O$74,2,)," ")))</f>
        <v>共同</v>
      </c>
      <c r="E92" s="270"/>
      <c r="F92" s="269" t="str">
        <f>IF(F$91="","",(IFERROR(VLOOKUP(F$91,【選択肢】!$K$3:$O$74,2,)," ")))</f>
        <v/>
      </c>
      <c r="G92" s="270"/>
      <c r="H92" s="210"/>
      <c r="I92" s="226"/>
    </row>
    <row r="93" spans="1:20" ht="20.100000000000001" customHeight="1" x14ac:dyDescent="0.15">
      <c r="A93" s="213" t="s">
        <v>17</v>
      </c>
      <c r="B93" s="269" t="str">
        <f>IF(B$91="","",(IFERROR(VLOOKUP(B$91,【選択肢】!$K$3:$O$74,4,)," ")))</f>
        <v>水質保全</v>
      </c>
      <c r="C93" s="270"/>
      <c r="D93" s="269" t="str">
        <f>IF(D$91="","",(IFERROR(VLOOKUP(D$91,【選択肢】!$K$3:$O$74,4,)," ")))</f>
        <v>景観形成・生活環境保全</v>
      </c>
      <c r="E93" s="270"/>
      <c r="F93" s="269" t="str">
        <f>IF(F$91="","",(IFERROR(VLOOKUP(F$91,【選択肢】!$K$3:$O$74,4,)," ")))</f>
        <v/>
      </c>
      <c r="G93" s="270"/>
      <c r="H93" s="210"/>
      <c r="I93" s="226"/>
    </row>
    <row r="94" spans="1:20" ht="20.100000000000001" customHeight="1" x14ac:dyDescent="0.15">
      <c r="A94" s="214" t="s">
        <v>497</v>
      </c>
      <c r="B94" s="269" t="str">
        <f>IF(B$91="","",(IFERROR(VLOOKUP(B$91,【選択肢】!$K$3:$O$74,5,)," ")))</f>
        <v>35 水質保全計画、農地保全計画の策定</v>
      </c>
      <c r="C94" s="270"/>
      <c r="D94" s="269" t="str">
        <f>IF(D$91="","",(IFERROR(VLOOKUP(D$91,【選択肢】!$K$3:$O$74,5,)," ")))</f>
        <v>36 景観形成計画、生活環境保全計画の策定</v>
      </c>
      <c r="E94" s="270"/>
      <c r="F94" s="269" t="str">
        <f>IF(F$91="","",(IFERROR(VLOOKUP(F$91,【選択肢】!$K$3:$O$74,5,)," ")))</f>
        <v/>
      </c>
      <c r="G94" s="270"/>
      <c r="H94" s="211"/>
      <c r="I94" s="226"/>
    </row>
    <row r="95" spans="1:20" ht="20.100000000000001" customHeight="1" thickBot="1" x14ac:dyDescent="0.2">
      <c r="A95" s="215" t="s">
        <v>9</v>
      </c>
      <c r="B95" s="258" t="s">
        <v>537</v>
      </c>
      <c r="C95" s="259"/>
      <c r="D95" s="258" t="s">
        <v>536</v>
      </c>
      <c r="E95" s="259"/>
      <c r="F95" s="260"/>
      <c r="G95" s="261"/>
      <c r="H95" s="209"/>
      <c r="I95" s="226"/>
    </row>
    <row r="96" spans="1:20" ht="20.100000000000001" customHeight="1" x14ac:dyDescent="0.15">
      <c r="A96" s="262" t="s">
        <v>483</v>
      </c>
      <c r="B96" s="263"/>
      <c r="C96" s="263"/>
      <c r="D96" s="263"/>
      <c r="E96" s="263"/>
      <c r="F96" s="263"/>
      <c r="G96" s="263"/>
      <c r="H96" s="264"/>
      <c r="I96" s="216"/>
    </row>
    <row r="97" spans="1:9" ht="20.100000000000001" customHeight="1" x14ac:dyDescent="0.15">
      <c r="A97" s="182" t="s">
        <v>484</v>
      </c>
      <c r="B97" s="183" t="s">
        <v>485</v>
      </c>
      <c r="C97" s="184" t="s">
        <v>474</v>
      </c>
      <c r="D97" s="185" t="s">
        <v>486</v>
      </c>
      <c r="E97" s="182" t="s">
        <v>484</v>
      </c>
      <c r="F97" s="183" t="s">
        <v>485</v>
      </c>
      <c r="G97" s="184" t="s">
        <v>474</v>
      </c>
      <c r="H97" s="185" t="s">
        <v>486</v>
      </c>
      <c r="I97" s="216"/>
    </row>
    <row r="98" spans="1:9" ht="20.100000000000001" customHeight="1" x14ac:dyDescent="0.15">
      <c r="A98" s="186" t="s">
        <v>507</v>
      </c>
      <c r="B98" s="187">
        <v>2000</v>
      </c>
      <c r="C98" s="188" t="str">
        <f>IF(ISERROR(VLOOKUP($A98,参加者名簿!$A:$D,2,FALSE))=TRUE,"",VLOOKUP($A98,参加者名簿!$A:$D,2,FALSE))</f>
        <v>農業者以外</v>
      </c>
      <c r="D98" s="189" t="s">
        <v>487</v>
      </c>
      <c r="E98" s="186"/>
      <c r="F98" s="187"/>
      <c r="G98" s="188" t="str">
        <f>IF(ISERROR(VLOOKUP($E98,参加者名簿!$A:$D,2,FALSE))=TRUE,"",VLOOKUP($E98,参加者名簿!$A:$D,2,FALSE))</f>
        <v/>
      </c>
      <c r="H98" s="190"/>
      <c r="I98" s="199"/>
    </row>
    <row r="99" spans="1:9" ht="20.100000000000001" customHeight="1" x14ac:dyDescent="0.15">
      <c r="A99" s="186" t="s">
        <v>531</v>
      </c>
      <c r="B99" s="187">
        <v>1000</v>
      </c>
      <c r="C99" s="188" t="str">
        <f>IF(ISERROR(VLOOKUP($A99,参加者名簿!$A:$D,2,FALSE))=TRUE,"",VLOOKUP($A99,参加者名簿!$A:$D,2,FALSE))</f>
        <v>農業者以外</v>
      </c>
      <c r="D99" s="189" t="s">
        <v>487</v>
      </c>
      <c r="E99" s="186"/>
      <c r="F99" s="187"/>
      <c r="G99" s="188" t="str">
        <f>IF(ISERROR(VLOOKUP($E99,参加者名簿!$A:$D,2,FALSE))=TRUE,"",VLOOKUP($E99,参加者名簿!$A:$D,2,FALSE))</f>
        <v/>
      </c>
      <c r="H99" s="190"/>
      <c r="I99" s="199"/>
    </row>
    <row r="100" spans="1:9" ht="20.100000000000001" customHeight="1" x14ac:dyDescent="0.15">
      <c r="A100" s="186" t="s">
        <v>532</v>
      </c>
      <c r="B100" s="187">
        <v>1000</v>
      </c>
      <c r="C100" s="188" t="str">
        <f>IF(ISERROR(VLOOKUP($A100,参加者名簿!$A:$D,2,FALSE))=TRUE,"",VLOOKUP($A100,参加者名簿!$A:$D,2,FALSE))</f>
        <v>農業者以外</v>
      </c>
      <c r="D100" s="189" t="s">
        <v>487</v>
      </c>
      <c r="E100" s="186"/>
      <c r="F100" s="187"/>
      <c r="G100" s="188" t="str">
        <f>IF(ISERROR(VLOOKUP($E100,参加者名簿!$A:$D,2,FALSE))=TRUE,"",VLOOKUP($E100,参加者名簿!$A:$D,2,FALSE))</f>
        <v/>
      </c>
      <c r="H100" s="190"/>
      <c r="I100" s="199"/>
    </row>
    <row r="101" spans="1:9" ht="20.100000000000001" customHeight="1" x14ac:dyDescent="0.15">
      <c r="A101" s="186"/>
      <c r="B101" s="187"/>
      <c r="C101" s="188" t="str">
        <f>IF(ISERROR(VLOOKUP($A101,参加者名簿!$A:$D,2,FALSE))=TRUE,"",VLOOKUP($A101,参加者名簿!$A:$D,2,FALSE))</f>
        <v/>
      </c>
      <c r="D101" s="189"/>
      <c r="E101" s="186"/>
      <c r="F101" s="187"/>
      <c r="G101" s="188" t="str">
        <f>IF(ISERROR(VLOOKUP($E101,参加者名簿!$A:$D,2,FALSE))=TRUE,"",VLOOKUP($E101,参加者名簿!$A:$D,2,FALSE))</f>
        <v/>
      </c>
      <c r="H101" s="190"/>
      <c r="I101" s="199"/>
    </row>
    <row r="102" spans="1:9" ht="20.100000000000001" customHeight="1" x14ac:dyDescent="0.15">
      <c r="A102" s="186"/>
      <c r="B102" s="187"/>
      <c r="C102" s="188" t="str">
        <f>IF(ISERROR(VLOOKUP($A102,参加者名簿!$A:$D,2,FALSE))=TRUE,"",VLOOKUP($A102,参加者名簿!$A:$D,2,FALSE))</f>
        <v/>
      </c>
      <c r="D102" s="189"/>
      <c r="E102" s="186"/>
      <c r="F102" s="187"/>
      <c r="G102" s="188" t="str">
        <f>IF(ISERROR(VLOOKUP($E102,参加者名簿!$A:$D,2,FALSE))=TRUE,"",VLOOKUP($E102,参加者名簿!$A:$D,2,FALSE))</f>
        <v/>
      </c>
      <c r="H102" s="190"/>
      <c r="I102" s="199"/>
    </row>
    <row r="103" spans="1:9" ht="20.100000000000001" customHeight="1" x14ac:dyDescent="0.15">
      <c r="A103" s="186"/>
      <c r="B103" s="187"/>
      <c r="C103" s="188" t="str">
        <f>IF(ISERROR(VLOOKUP($A103,参加者名簿!$A:$D,2,FALSE))=TRUE,"",VLOOKUP($A103,参加者名簿!$A:$D,2,FALSE))</f>
        <v/>
      </c>
      <c r="D103" s="189"/>
      <c r="E103" s="186"/>
      <c r="F103" s="187"/>
      <c r="G103" s="188" t="str">
        <f>IF(ISERROR(VLOOKUP($E103,参加者名簿!$A:$D,2,FALSE))=TRUE,"",VLOOKUP($E103,参加者名簿!$A:$D,2,FALSE))</f>
        <v/>
      </c>
      <c r="H103" s="190"/>
      <c r="I103" s="199"/>
    </row>
    <row r="104" spans="1:9" ht="20.100000000000001" customHeight="1" x14ac:dyDescent="0.15">
      <c r="A104" s="186"/>
      <c r="B104" s="191"/>
      <c r="C104" s="188" t="str">
        <f>IF(ISERROR(VLOOKUP($A104,参加者名簿!$A:$D,2,FALSE))=TRUE,"",VLOOKUP($A104,参加者名簿!$A:$D,2,FALSE))</f>
        <v/>
      </c>
      <c r="D104" s="189"/>
      <c r="E104" s="186"/>
      <c r="F104" s="187"/>
      <c r="G104" s="188" t="str">
        <f>IF(ISERROR(VLOOKUP($E104,参加者名簿!$A:$D,2,FALSE))=TRUE,"",VLOOKUP($E104,参加者名簿!$A:$D,2,FALSE))</f>
        <v/>
      </c>
      <c r="H104" s="190"/>
      <c r="I104" s="199"/>
    </row>
    <row r="105" spans="1:9" ht="20.100000000000001" customHeight="1" x14ac:dyDescent="0.15">
      <c r="A105" s="186"/>
      <c r="B105" s="191"/>
      <c r="C105" s="188" t="str">
        <f>IF(ISERROR(VLOOKUP($A105,参加者名簿!$A:$D,2,FALSE))=TRUE,"",VLOOKUP($A105,参加者名簿!$A:$D,2,FALSE))</f>
        <v/>
      </c>
      <c r="D105" s="189"/>
      <c r="E105" s="186"/>
      <c r="F105" s="187"/>
      <c r="G105" s="188" t="str">
        <f>IF(ISERROR(VLOOKUP($E105,参加者名簿!$A:$D,2,FALSE))=TRUE,"",VLOOKUP($E105,参加者名簿!$A:$D,2,FALSE))</f>
        <v/>
      </c>
      <c r="H105" s="190"/>
      <c r="I105" s="199"/>
    </row>
    <row r="106" spans="1:9" ht="20.100000000000001" customHeight="1" x14ac:dyDescent="0.15">
      <c r="A106" s="186"/>
      <c r="B106" s="191"/>
      <c r="C106" s="188" t="str">
        <f>IF(ISERROR(VLOOKUP($A106,参加者名簿!$A:$D,2,FALSE))=TRUE,"",VLOOKUP($A106,参加者名簿!$A:$D,2,FALSE))</f>
        <v/>
      </c>
      <c r="D106" s="189"/>
      <c r="E106" s="186"/>
      <c r="F106" s="187"/>
      <c r="G106" s="188" t="str">
        <f>IF(ISERROR(VLOOKUP($E106,参加者名簿!$A:$D,2,FALSE))=TRUE,"",VLOOKUP($E106,参加者名簿!$A:$D,2,FALSE))</f>
        <v/>
      </c>
      <c r="H106" s="190"/>
      <c r="I106" s="199"/>
    </row>
    <row r="107" spans="1:9" ht="20.100000000000001" customHeight="1" x14ac:dyDescent="0.15">
      <c r="A107" s="186"/>
      <c r="B107" s="191"/>
      <c r="C107" s="188" t="str">
        <f>IF(ISERROR(VLOOKUP($A107,参加者名簿!$A:$D,2,FALSE))=TRUE,"",VLOOKUP($A107,参加者名簿!$A:$D,2,FALSE))</f>
        <v/>
      </c>
      <c r="D107" s="189"/>
      <c r="E107" s="186"/>
      <c r="F107" s="187"/>
      <c r="G107" s="188" t="str">
        <f>IF(ISERROR(VLOOKUP($E107,参加者名簿!$A:$D,2,FALSE))=TRUE,"",VLOOKUP($E107,参加者名簿!$A:$D,2,FALSE))</f>
        <v/>
      </c>
      <c r="H107" s="190"/>
      <c r="I107" s="199"/>
    </row>
    <row r="108" spans="1:9" ht="20.100000000000001" customHeight="1" x14ac:dyDescent="0.15">
      <c r="A108" s="186"/>
      <c r="B108" s="191"/>
      <c r="C108" s="188" t="str">
        <f>IF(ISERROR(VLOOKUP($A108,参加者名簿!$A:$D,2,FALSE))=TRUE,"",VLOOKUP($A108,参加者名簿!$A:$D,2,FALSE))</f>
        <v/>
      </c>
      <c r="D108" s="189"/>
      <c r="E108" s="186"/>
      <c r="F108" s="187"/>
      <c r="G108" s="188" t="str">
        <f>IF(ISERROR(VLOOKUP($E108,参加者名簿!$A:$D,2,FALSE))=TRUE,"",VLOOKUP($E108,参加者名簿!$A:$D,2,FALSE))</f>
        <v/>
      </c>
      <c r="H108" s="190"/>
      <c r="I108" s="199"/>
    </row>
    <row r="109" spans="1:9" ht="20.100000000000001" customHeight="1" x14ac:dyDescent="0.15">
      <c r="A109" s="186"/>
      <c r="B109" s="191"/>
      <c r="C109" s="188" t="str">
        <f>IF(ISERROR(VLOOKUP($A109,参加者名簿!$A:$D,2,FALSE))=TRUE,"",VLOOKUP($A109,参加者名簿!$A:$D,2,FALSE))</f>
        <v/>
      </c>
      <c r="D109" s="189"/>
      <c r="E109" s="186"/>
      <c r="F109" s="187"/>
      <c r="G109" s="188" t="str">
        <f>IF(ISERROR(VLOOKUP($E109,参加者名簿!$A:$D,2,FALSE))=TRUE,"",VLOOKUP($E109,参加者名簿!$A:$D,2,FALSE))</f>
        <v/>
      </c>
      <c r="H109" s="190"/>
      <c r="I109" s="199"/>
    </row>
    <row r="110" spans="1:9" ht="20.100000000000001" customHeight="1" x14ac:dyDescent="0.15">
      <c r="A110" s="186"/>
      <c r="B110" s="191"/>
      <c r="C110" s="188" t="str">
        <f>IF(ISERROR(VLOOKUP($A110,参加者名簿!$A:$D,2,FALSE))=TRUE,"",VLOOKUP($A110,参加者名簿!$A:$D,2,FALSE))</f>
        <v/>
      </c>
      <c r="D110" s="189"/>
      <c r="E110" s="186"/>
      <c r="F110" s="187"/>
      <c r="G110" s="188" t="str">
        <f>IF(ISERROR(VLOOKUP($E110,参加者名簿!$A:$D,2,FALSE))=TRUE,"",VLOOKUP($E110,参加者名簿!$A:$D,2,FALSE))</f>
        <v/>
      </c>
      <c r="H110" s="190"/>
      <c r="I110" s="199"/>
    </row>
    <row r="111" spans="1:9" ht="20.100000000000001" customHeight="1" x14ac:dyDescent="0.15">
      <c r="A111" s="186"/>
      <c r="B111" s="191"/>
      <c r="C111" s="188" t="str">
        <f>IF(ISERROR(VLOOKUP($A111,参加者名簿!$A:$D,2,FALSE))=TRUE,"",VLOOKUP($A111,参加者名簿!$A:$D,2,FALSE))</f>
        <v/>
      </c>
      <c r="D111" s="189"/>
      <c r="E111" s="186"/>
      <c r="F111" s="187"/>
      <c r="G111" s="188" t="str">
        <f>IF(ISERROR(VLOOKUP($E111,参加者名簿!$A:$D,2,FALSE))=TRUE,"",VLOOKUP($E111,参加者名簿!$A:$D,2,FALSE))</f>
        <v/>
      </c>
      <c r="H111" s="190"/>
      <c r="I111" s="199"/>
    </row>
    <row r="112" spans="1:9" ht="20.100000000000001" customHeight="1" x14ac:dyDescent="0.15">
      <c r="A112" s="186"/>
      <c r="B112" s="191"/>
      <c r="C112" s="188" t="str">
        <f>IF(ISERROR(VLOOKUP($A112,参加者名簿!$A:$D,2,FALSE))=TRUE,"",VLOOKUP($A112,参加者名簿!$A:$D,2,FALSE))</f>
        <v/>
      </c>
      <c r="D112" s="189"/>
      <c r="E112" s="186"/>
      <c r="F112" s="187"/>
      <c r="G112" s="188" t="str">
        <f>IF(ISERROR(VLOOKUP($E112,参加者名簿!$A:$D,2,FALSE))=TRUE,"",VLOOKUP($E112,参加者名簿!$A:$D,2,FALSE))</f>
        <v/>
      </c>
      <c r="H112" s="190"/>
      <c r="I112" s="199"/>
    </row>
    <row r="113" spans="1:9" ht="20.100000000000001" customHeight="1" x14ac:dyDescent="0.15">
      <c r="A113" s="186"/>
      <c r="B113" s="191"/>
      <c r="C113" s="188" t="str">
        <f>IF(ISERROR(VLOOKUP($A113,参加者名簿!$A:$D,2,FALSE))=TRUE,"",VLOOKUP($A113,参加者名簿!$A:$D,2,FALSE))</f>
        <v/>
      </c>
      <c r="D113" s="189"/>
      <c r="E113" s="186"/>
      <c r="F113" s="191"/>
      <c r="G113" s="188" t="str">
        <f>IF(ISERROR(VLOOKUP($E113,参加者名簿!$A:$D,2,FALSE))=TRUE,"",VLOOKUP($E113,参加者名簿!$A:$D,2,FALSE))</f>
        <v/>
      </c>
      <c r="H113" s="190"/>
      <c r="I113" s="199"/>
    </row>
    <row r="114" spans="1:9" ht="20.100000000000001" customHeight="1" x14ac:dyDescent="0.15">
      <c r="A114" s="186"/>
      <c r="B114" s="191"/>
      <c r="C114" s="188" t="str">
        <f>IF(ISERROR(VLOOKUP($A114,参加者名簿!$A:$D,2,FALSE))=TRUE,"",VLOOKUP($A114,参加者名簿!$A:$D,2,FALSE))</f>
        <v/>
      </c>
      <c r="D114" s="189"/>
      <c r="E114" s="186"/>
      <c r="F114" s="191"/>
      <c r="G114" s="188" t="str">
        <f>IF(ISERROR(VLOOKUP($E114,参加者名簿!$A:$D,2,FALSE))=TRUE,"",VLOOKUP($E114,参加者名簿!$A:$D,2,FALSE))</f>
        <v/>
      </c>
      <c r="H114" s="190"/>
      <c r="I114" s="199"/>
    </row>
    <row r="115" spans="1:9" ht="20.100000000000001" customHeight="1" x14ac:dyDescent="0.15">
      <c r="A115" s="186"/>
      <c r="B115" s="191"/>
      <c r="C115" s="188" t="str">
        <f>IF(ISERROR(VLOOKUP($A115,参加者名簿!$A:$D,2,FALSE))=TRUE,"",VLOOKUP($A115,参加者名簿!$A:$D,2,FALSE))</f>
        <v/>
      </c>
      <c r="D115" s="189"/>
      <c r="E115" s="186"/>
      <c r="F115" s="191"/>
      <c r="G115" s="188" t="str">
        <f>IF(ISERROR(VLOOKUP($E115,参加者名簿!$A:$D,2,FALSE))=TRUE,"",VLOOKUP($E115,参加者名簿!$A:$D,2,FALSE))</f>
        <v/>
      </c>
      <c r="H115" s="190"/>
      <c r="I115" s="199"/>
    </row>
    <row r="116" spans="1:9" ht="20.100000000000001" customHeight="1" x14ac:dyDescent="0.15">
      <c r="A116" s="186"/>
      <c r="B116" s="191"/>
      <c r="C116" s="188" t="str">
        <f>IF(ISERROR(VLOOKUP($A116,参加者名簿!$A:$D,2,FALSE))=TRUE,"",VLOOKUP($A116,参加者名簿!$A:$D,2,FALSE))</f>
        <v/>
      </c>
      <c r="D116" s="189"/>
      <c r="E116" s="186"/>
      <c r="F116" s="191"/>
      <c r="G116" s="188" t="str">
        <f>IF(ISERROR(VLOOKUP($E116,参加者名簿!$A:$D,2,FALSE))=TRUE,"",VLOOKUP($E116,参加者名簿!$A:$D,2,FALSE))</f>
        <v/>
      </c>
      <c r="H116" s="190"/>
      <c r="I116" s="199"/>
    </row>
    <row r="117" spans="1:9" ht="20.100000000000001" customHeight="1" x14ac:dyDescent="0.15">
      <c r="A117" s="186"/>
      <c r="B117" s="191"/>
      <c r="C117" s="188" t="str">
        <f>IF(ISERROR(VLOOKUP($A117,参加者名簿!$A:$D,2,FALSE))=TRUE,"",VLOOKUP($A117,参加者名簿!$A:$D,2,FALSE))</f>
        <v/>
      </c>
      <c r="D117" s="189"/>
      <c r="E117" s="186"/>
      <c r="F117" s="191"/>
      <c r="G117" s="188" t="str">
        <f>IF(ISERROR(VLOOKUP($E117,参加者名簿!$A:$D,2,FALSE))=TRUE,"",VLOOKUP($E117,参加者名簿!$A:$D,2,FALSE))</f>
        <v/>
      </c>
      <c r="H117" s="190"/>
      <c r="I117" s="199"/>
    </row>
    <row r="118" spans="1:9" ht="20.100000000000001" customHeight="1" thickBot="1" x14ac:dyDescent="0.2">
      <c r="A118" s="186"/>
      <c r="B118" s="191"/>
      <c r="C118" s="188" t="str">
        <f>IF(ISERROR(VLOOKUP($A118,参加者名簿!$A:$D,2,FALSE))=TRUE,"",VLOOKUP($A118,参加者名簿!$A:$D,2,FALSE))</f>
        <v/>
      </c>
      <c r="D118" s="189"/>
      <c r="E118" s="186"/>
      <c r="F118" s="191"/>
      <c r="G118" s="188" t="str">
        <f>IF(ISERROR(VLOOKUP($E118,参加者名簿!$A:$D,2,FALSE))=TRUE,"",VLOOKUP($E118,参加者名簿!$A:$D,2,FALSE))</f>
        <v/>
      </c>
      <c r="H118" s="190"/>
      <c r="I118" s="199"/>
    </row>
    <row r="119" spans="1:9" ht="20.100000000000001" customHeight="1" thickBot="1" x14ac:dyDescent="0.2">
      <c r="A119" s="192" t="s">
        <v>488</v>
      </c>
      <c r="B119" s="193">
        <f>COUNTIFS(C98:C118,"農業者",D98:D118,"○")+COUNTIFS(G98:G118,"農業者",H98:H118,"○")</f>
        <v>0</v>
      </c>
      <c r="C119" s="265" t="s">
        <v>489</v>
      </c>
      <c r="D119" s="266"/>
      <c r="E119" s="193">
        <f>COUNTIFS(C98:C118,"農業者以外",D98:D118,"○")+COUNTIFS(G98:G118,"農業者以外",H98:H118,"○")</f>
        <v>3</v>
      </c>
      <c r="F119" s="194" t="s">
        <v>490</v>
      </c>
      <c r="G119" s="267">
        <f>SUMIF(D98:D118,"○",B98:B118)+SUMIF(H98:H118,"○",F98:F118)</f>
        <v>4000</v>
      </c>
      <c r="H119" s="268"/>
      <c r="I119" s="227"/>
    </row>
    <row r="120" spans="1:9" ht="20.100000000000001" customHeight="1" x14ac:dyDescent="0.15">
      <c r="A120" s="195" t="s">
        <v>491</v>
      </c>
      <c r="B120" s="196"/>
      <c r="C120" s="196"/>
      <c r="D120" s="196"/>
      <c r="E120" s="196"/>
      <c r="F120" s="196"/>
      <c r="G120" s="196"/>
      <c r="H120" s="197"/>
      <c r="I120" s="199"/>
    </row>
    <row r="121" spans="1:9" ht="20.100000000000001" customHeight="1" x14ac:dyDescent="0.15">
      <c r="A121" s="198"/>
      <c r="B121" s="199"/>
      <c r="C121" s="199"/>
      <c r="D121" s="199"/>
      <c r="E121" s="199"/>
      <c r="F121" s="199"/>
      <c r="G121" s="199"/>
      <c r="H121" s="200"/>
      <c r="I121" s="199"/>
    </row>
    <row r="122" spans="1:9" ht="20.100000000000001" customHeight="1" x14ac:dyDescent="0.15">
      <c r="A122" s="198"/>
      <c r="B122" s="199"/>
      <c r="C122" s="199"/>
      <c r="D122" s="199"/>
      <c r="E122" s="199"/>
      <c r="F122" s="199"/>
      <c r="G122" s="199"/>
      <c r="H122" s="200"/>
      <c r="I122" s="199"/>
    </row>
    <row r="123" spans="1:9" ht="20.100000000000001" customHeight="1" x14ac:dyDescent="0.15">
      <c r="A123" s="198"/>
      <c r="B123" s="199"/>
      <c r="C123" s="199"/>
      <c r="D123" s="199"/>
      <c r="E123" s="199"/>
      <c r="F123" s="199"/>
      <c r="G123" s="199"/>
      <c r="H123" s="200"/>
      <c r="I123" s="199"/>
    </row>
    <row r="124" spans="1:9" ht="20.100000000000001" customHeight="1" x14ac:dyDescent="0.15">
      <c r="A124" s="198"/>
      <c r="B124" s="199"/>
      <c r="C124" s="199"/>
      <c r="D124" s="199"/>
      <c r="E124" s="199"/>
      <c r="F124" s="199"/>
      <c r="G124" s="199"/>
      <c r="H124" s="200"/>
      <c r="I124" s="199"/>
    </row>
    <row r="125" spans="1:9" ht="20.100000000000001" customHeight="1" x14ac:dyDescent="0.15">
      <c r="A125" s="198"/>
      <c r="B125" s="199"/>
      <c r="C125" s="199"/>
      <c r="D125" s="199"/>
      <c r="E125" s="199"/>
      <c r="F125" s="199"/>
      <c r="G125" s="199"/>
      <c r="H125" s="200"/>
      <c r="I125" s="199"/>
    </row>
    <row r="126" spans="1:9" ht="20.100000000000001" customHeight="1" x14ac:dyDescent="0.15">
      <c r="A126" s="198"/>
      <c r="B126" s="199"/>
      <c r="C126" s="199"/>
      <c r="D126" s="199"/>
      <c r="E126" s="199"/>
      <c r="F126" s="199"/>
      <c r="G126" s="199"/>
      <c r="H126" s="200"/>
      <c r="I126" s="199"/>
    </row>
    <row r="127" spans="1:9" ht="20.100000000000001" customHeight="1" x14ac:dyDescent="0.15">
      <c r="A127" s="198"/>
      <c r="B127" s="199"/>
      <c r="C127" s="199"/>
      <c r="D127" s="199"/>
      <c r="E127" s="199"/>
      <c r="F127" s="199"/>
      <c r="G127" s="199"/>
      <c r="H127" s="200"/>
      <c r="I127" s="199"/>
    </row>
    <row r="128" spans="1:9" ht="20.100000000000001" customHeight="1" thickBot="1" x14ac:dyDescent="0.2">
      <c r="A128" s="201"/>
      <c r="B128" s="202"/>
      <c r="C128" s="202"/>
      <c r="D128" s="202"/>
      <c r="E128" s="202"/>
      <c r="F128" s="202"/>
      <c r="G128" s="202"/>
      <c r="H128" s="203"/>
      <c r="I128" s="199"/>
    </row>
    <row r="129" spans="1:20" ht="20.100000000000001" customHeight="1" thickBot="1" x14ac:dyDescent="0.2">
      <c r="A129" s="204" t="s">
        <v>492</v>
      </c>
      <c r="B129" s="205" t="s">
        <v>493</v>
      </c>
      <c r="C129" s="205" t="s">
        <v>494</v>
      </c>
      <c r="D129" s="206"/>
    </row>
    <row r="130" spans="1:20" ht="20.100000000000001" customHeight="1" thickBot="1" x14ac:dyDescent="0.25">
      <c r="A130" s="255" t="str">
        <f>A87</f>
        <v>令和</v>
      </c>
      <c r="B130" s="247">
        <f>B87</f>
        <v>3</v>
      </c>
      <c r="C130" s="332" t="str">
        <f>C87</f>
        <v>年度　多面的機能支払交付金に係る作業日報</v>
      </c>
      <c r="D130" s="332"/>
      <c r="E130" s="332"/>
      <c r="F130" s="332"/>
      <c r="G130" s="178" t="s">
        <v>478</v>
      </c>
      <c r="H130" s="256">
        <f>H87+1</f>
        <v>4</v>
      </c>
      <c r="I130" s="223">
        <f>H130</f>
        <v>4</v>
      </c>
      <c r="J130" s="222">
        <f>F131</f>
        <v>0</v>
      </c>
      <c r="K130" s="222">
        <f>B132</f>
        <v>0</v>
      </c>
      <c r="L130" s="246" t="e">
        <f>F132-J133</f>
        <v>#VALUE!</v>
      </c>
      <c r="M130" s="244">
        <f>B162</f>
        <v>0</v>
      </c>
      <c r="N130" s="244">
        <f>E162</f>
        <v>0</v>
      </c>
      <c r="O130" s="222">
        <f>B134</f>
        <v>0</v>
      </c>
      <c r="P130" s="222">
        <f>D134</f>
        <v>0</v>
      </c>
      <c r="Q130" s="222">
        <f>F134</f>
        <v>0</v>
      </c>
      <c r="R130" s="33">
        <f>B138</f>
        <v>0</v>
      </c>
      <c r="S130" s="33">
        <f>D138</f>
        <v>0</v>
      </c>
      <c r="T130" s="33">
        <f>F138</f>
        <v>0</v>
      </c>
    </row>
    <row r="131" spans="1:20" ht="20.100000000000001" customHeight="1" thickBot="1" x14ac:dyDescent="0.2">
      <c r="A131" s="180" t="s">
        <v>479</v>
      </c>
      <c r="B131" s="277" t="str">
        <f>B88</f>
        <v>○○活動組織</v>
      </c>
      <c r="C131" s="277"/>
      <c r="D131" s="277"/>
      <c r="E131" s="181" t="s">
        <v>480</v>
      </c>
      <c r="F131" s="278"/>
      <c r="G131" s="279"/>
      <c r="H131" s="280"/>
      <c r="I131" s="224"/>
    </row>
    <row r="132" spans="1:20" ht="20.100000000000001" customHeight="1" x14ac:dyDescent="0.15">
      <c r="A132" s="212" t="s">
        <v>12</v>
      </c>
      <c r="B132" s="219"/>
      <c r="C132" s="281" t="s">
        <v>481</v>
      </c>
      <c r="D132" s="281"/>
      <c r="E132" s="219"/>
      <c r="F132" s="218" t="str">
        <f>IF((E132-B132)*24=0,"",(E132-B132)*24)</f>
        <v/>
      </c>
      <c r="G132" s="282" t="s">
        <v>482</v>
      </c>
      <c r="H132" s="283"/>
      <c r="I132" s="225"/>
    </row>
    <row r="133" spans="1:20" ht="20.100000000000001" customHeight="1" thickBot="1" x14ac:dyDescent="0.2">
      <c r="A133" s="214" t="s">
        <v>498</v>
      </c>
      <c r="B133" s="220"/>
      <c r="C133" s="273" t="s">
        <v>481</v>
      </c>
      <c r="D133" s="273"/>
      <c r="E133" s="220"/>
      <c r="F133" s="217" t="str">
        <f>IF((E133-B133)*24=0,"",(E133-B133)*24)</f>
        <v/>
      </c>
      <c r="G133" s="274" t="s">
        <v>482</v>
      </c>
      <c r="H133" s="275"/>
      <c r="I133" s="225"/>
      <c r="J133" s="33">
        <f>IF(F133="",0,F133)</f>
        <v>0</v>
      </c>
    </row>
    <row r="134" spans="1:20" ht="20.100000000000001" customHeight="1" x14ac:dyDescent="0.15">
      <c r="A134" s="212" t="s">
        <v>495</v>
      </c>
      <c r="B134" s="271"/>
      <c r="C134" s="272"/>
      <c r="D134" s="271"/>
      <c r="E134" s="272"/>
      <c r="F134" s="271"/>
      <c r="G134" s="272"/>
      <c r="H134" s="208"/>
      <c r="I134" s="226"/>
    </row>
    <row r="135" spans="1:20" ht="20.100000000000001" customHeight="1" x14ac:dyDescent="0.15">
      <c r="A135" s="213" t="s">
        <v>496</v>
      </c>
      <c r="B135" s="269" t="str">
        <f>IF(B$134="","",(IFERROR(VLOOKUP(B$134,【選択肢】!$K$3:$O$74,2,)," ")))</f>
        <v/>
      </c>
      <c r="C135" s="270"/>
      <c r="D135" s="269" t="str">
        <f>IF(D$134="","",(IFERROR(VLOOKUP(D$134,【選択肢】!$K$3:$O$74,2,)," ")))</f>
        <v/>
      </c>
      <c r="E135" s="270"/>
      <c r="F135" s="269" t="str">
        <f>IF(F$134="","",(IFERROR(VLOOKUP(F$134,【選択肢】!$K$3:$O$74,2,)," ")))</f>
        <v/>
      </c>
      <c r="G135" s="270"/>
      <c r="H135" s="210"/>
      <c r="I135" s="226"/>
    </row>
    <row r="136" spans="1:20" ht="20.100000000000001" customHeight="1" x14ac:dyDescent="0.15">
      <c r="A136" s="213" t="s">
        <v>17</v>
      </c>
      <c r="B136" s="269" t="str">
        <f>IF(B$134="","",(IFERROR(VLOOKUP(B$134,【選択肢】!$K$3:$O$74,4,)," ")))</f>
        <v/>
      </c>
      <c r="C136" s="270"/>
      <c r="D136" s="269" t="str">
        <f>IF(D$134="","",(IFERROR(VLOOKUP(D$134,【選択肢】!$K$3:$O$74,4,)," ")))</f>
        <v/>
      </c>
      <c r="E136" s="270"/>
      <c r="F136" s="269" t="str">
        <f>IF(F$134="","",(IFERROR(VLOOKUP(F$134,【選択肢】!$K$3:$O$74,4,)," ")))</f>
        <v/>
      </c>
      <c r="G136" s="270"/>
      <c r="H136" s="210"/>
      <c r="I136" s="226"/>
    </row>
    <row r="137" spans="1:20" ht="20.100000000000001" customHeight="1" x14ac:dyDescent="0.15">
      <c r="A137" s="214" t="s">
        <v>497</v>
      </c>
      <c r="B137" s="269" t="str">
        <f>IF(B$134="","",(IFERROR(VLOOKUP(B$134,【選択肢】!$K$3:$O$74,5,)," ")))</f>
        <v/>
      </c>
      <c r="C137" s="270"/>
      <c r="D137" s="269" t="str">
        <f>IF(D$134="","",(IFERROR(VLOOKUP(D$134,【選択肢】!$K$3:$O$74,5,)," ")))</f>
        <v/>
      </c>
      <c r="E137" s="270"/>
      <c r="F137" s="269" t="str">
        <f>IF(F$134="","",(IFERROR(VLOOKUP(F$134,【選択肢】!$K$3:$O$74,5,)," ")))</f>
        <v/>
      </c>
      <c r="G137" s="270"/>
      <c r="H137" s="211"/>
      <c r="I137" s="226"/>
    </row>
    <row r="138" spans="1:20" ht="20.100000000000001" customHeight="1" thickBot="1" x14ac:dyDescent="0.2">
      <c r="A138" s="215" t="s">
        <v>9</v>
      </c>
      <c r="B138" s="258"/>
      <c r="C138" s="259"/>
      <c r="D138" s="258"/>
      <c r="E138" s="259"/>
      <c r="F138" s="260"/>
      <c r="G138" s="261"/>
      <c r="H138" s="209"/>
      <c r="I138" s="226"/>
    </row>
    <row r="139" spans="1:20" ht="20.100000000000001" customHeight="1" x14ac:dyDescent="0.15">
      <c r="A139" s="262" t="s">
        <v>483</v>
      </c>
      <c r="B139" s="263"/>
      <c r="C139" s="263"/>
      <c r="D139" s="263"/>
      <c r="E139" s="263"/>
      <c r="F139" s="263"/>
      <c r="G139" s="263"/>
      <c r="H139" s="264"/>
      <c r="I139" s="216"/>
    </row>
    <row r="140" spans="1:20" ht="20.100000000000001" customHeight="1" x14ac:dyDescent="0.15">
      <c r="A140" s="182" t="s">
        <v>484</v>
      </c>
      <c r="B140" s="183" t="s">
        <v>485</v>
      </c>
      <c r="C140" s="184" t="s">
        <v>474</v>
      </c>
      <c r="D140" s="185" t="s">
        <v>486</v>
      </c>
      <c r="E140" s="182" t="s">
        <v>484</v>
      </c>
      <c r="F140" s="183" t="s">
        <v>485</v>
      </c>
      <c r="G140" s="184" t="s">
        <v>474</v>
      </c>
      <c r="H140" s="185" t="s">
        <v>486</v>
      </c>
      <c r="I140" s="216"/>
    </row>
    <row r="141" spans="1:20" ht="20.100000000000001" customHeight="1" x14ac:dyDescent="0.15">
      <c r="A141" s="186"/>
      <c r="B141" s="187"/>
      <c r="C141" s="188" t="str">
        <f>IF(ISERROR(VLOOKUP($A141,参加者名簿!$A:$D,2,FALSE))=TRUE,"",VLOOKUP($A141,参加者名簿!$A:$D,2,FALSE))</f>
        <v/>
      </c>
      <c r="D141" s="189"/>
      <c r="E141" s="186"/>
      <c r="F141" s="187"/>
      <c r="G141" s="188" t="str">
        <f>IF(ISERROR(VLOOKUP($E141,参加者名簿!$A:$D,2,FALSE))=TRUE,"",VLOOKUP($E141,参加者名簿!$A:$D,2,FALSE))</f>
        <v/>
      </c>
      <c r="H141" s="190"/>
      <c r="I141" s="199"/>
    </row>
    <row r="142" spans="1:20" ht="20.100000000000001" customHeight="1" x14ac:dyDescent="0.15">
      <c r="A142" s="186"/>
      <c r="B142" s="187"/>
      <c r="C142" s="188" t="str">
        <f>IF(ISERROR(VLOOKUP($A142,参加者名簿!$A:$D,2,FALSE))=TRUE,"",VLOOKUP($A142,参加者名簿!$A:$D,2,FALSE))</f>
        <v/>
      </c>
      <c r="D142" s="189"/>
      <c r="E142" s="186"/>
      <c r="F142" s="187"/>
      <c r="G142" s="188" t="str">
        <f>IF(ISERROR(VLOOKUP($E142,参加者名簿!$A:$D,2,FALSE))=TRUE,"",VLOOKUP($E142,参加者名簿!$A:$D,2,FALSE))</f>
        <v/>
      </c>
      <c r="H142" s="190"/>
      <c r="I142" s="199"/>
    </row>
    <row r="143" spans="1:20" ht="20.100000000000001" customHeight="1" x14ac:dyDescent="0.15">
      <c r="A143" s="186"/>
      <c r="B143" s="187"/>
      <c r="C143" s="188" t="str">
        <f>IF(ISERROR(VLOOKUP($A143,参加者名簿!$A:$D,2,FALSE))=TRUE,"",VLOOKUP($A143,参加者名簿!$A:$D,2,FALSE))</f>
        <v/>
      </c>
      <c r="D143" s="189"/>
      <c r="E143" s="186"/>
      <c r="F143" s="187"/>
      <c r="G143" s="188" t="str">
        <f>IF(ISERROR(VLOOKUP($E143,参加者名簿!$A:$D,2,FALSE))=TRUE,"",VLOOKUP($E143,参加者名簿!$A:$D,2,FALSE))</f>
        <v/>
      </c>
      <c r="H143" s="190"/>
      <c r="I143" s="199"/>
    </row>
    <row r="144" spans="1:20" ht="20.100000000000001" customHeight="1" x14ac:dyDescent="0.15">
      <c r="A144" s="186"/>
      <c r="B144" s="187"/>
      <c r="C144" s="188" t="str">
        <f>IF(ISERROR(VLOOKUP($A144,参加者名簿!$A:$D,2,FALSE))=TRUE,"",VLOOKUP($A144,参加者名簿!$A:$D,2,FALSE))</f>
        <v/>
      </c>
      <c r="D144" s="189"/>
      <c r="E144" s="186"/>
      <c r="F144" s="187"/>
      <c r="G144" s="188" t="str">
        <f>IF(ISERROR(VLOOKUP($E144,参加者名簿!$A:$D,2,FALSE))=TRUE,"",VLOOKUP($E144,参加者名簿!$A:$D,2,FALSE))</f>
        <v/>
      </c>
      <c r="H144" s="190"/>
      <c r="I144" s="199"/>
    </row>
    <row r="145" spans="1:9" ht="20.100000000000001" customHeight="1" x14ac:dyDescent="0.15">
      <c r="A145" s="186"/>
      <c r="B145" s="187"/>
      <c r="C145" s="188" t="str">
        <f>IF(ISERROR(VLOOKUP($A145,参加者名簿!$A:$D,2,FALSE))=TRUE,"",VLOOKUP($A145,参加者名簿!$A:$D,2,FALSE))</f>
        <v/>
      </c>
      <c r="D145" s="189"/>
      <c r="E145" s="186"/>
      <c r="F145" s="187"/>
      <c r="G145" s="188" t="str">
        <f>IF(ISERROR(VLOOKUP($E145,参加者名簿!$A:$D,2,FALSE))=TRUE,"",VLOOKUP($E145,参加者名簿!$A:$D,2,FALSE))</f>
        <v/>
      </c>
      <c r="H145" s="190"/>
      <c r="I145" s="199"/>
    </row>
    <row r="146" spans="1:9" ht="20.100000000000001" customHeight="1" x14ac:dyDescent="0.15">
      <c r="A146" s="186"/>
      <c r="B146" s="187"/>
      <c r="C146" s="188" t="str">
        <f>IF(ISERROR(VLOOKUP($A146,参加者名簿!$A:$D,2,FALSE))=TRUE,"",VLOOKUP($A146,参加者名簿!$A:$D,2,FALSE))</f>
        <v/>
      </c>
      <c r="D146" s="189"/>
      <c r="E146" s="186"/>
      <c r="F146" s="187"/>
      <c r="G146" s="188" t="str">
        <f>IF(ISERROR(VLOOKUP($E146,参加者名簿!$A:$D,2,FALSE))=TRUE,"",VLOOKUP($E146,参加者名簿!$A:$D,2,FALSE))</f>
        <v/>
      </c>
      <c r="H146" s="190"/>
      <c r="I146" s="199"/>
    </row>
    <row r="147" spans="1:9" ht="20.100000000000001" customHeight="1" x14ac:dyDescent="0.15">
      <c r="A147" s="186"/>
      <c r="B147" s="191"/>
      <c r="C147" s="188" t="str">
        <f>IF(ISERROR(VLOOKUP($A147,参加者名簿!$A:$D,2,FALSE))=TRUE,"",VLOOKUP($A147,参加者名簿!$A:$D,2,FALSE))</f>
        <v/>
      </c>
      <c r="D147" s="189"/>
      <c r="E147" s="186"/>
      <c r="F147" s="187"/>
      <c r="G147" s="188" t="str">
        <f>IF(ISERROR(VLOOKUP($E147,参加者名簿!$A:$D,2,FALSE))=TRUE,"",VLOOKUP($E147,参加者名簿!$A:$D,2,FALSE))</f>
        <v/>
      </c>
      <c r="H147" s="190"/>
      <c r="I147" s="199"/>
    </row>
    <row r="148" spans="1:9" ht="20.100000000000001" customHeight="1" x14ac:dyDescent="0.15">
      <c r="A148" s="186"/>
      <c r="B148" s="191"/>
      <c r="C148" s="188" t="str">
        <f>IF(ISERROR(VLOOKUP($A148,参加者名簿!$A:$D,2,FALSE))=TRUE,"",VLOOKUP($A148,参加者名簿!$A:$D,2,FALSE))</f>
        <v/>
      </c>
      <c r="D148" s="189"/>
      <c r="E148" s="186"/>
      <c r="F148" s="187"/>
      <c r="G148" s="188" t="str">
        <f>IF(ISERROR(VLOOKUP($E148,参加者名簿!$A:$D,2,FALSE))=TRUE,"",VLOOKUP($E148,参加者名簿!$A:$D,2,FALSE))</f>
        <v/>
      </c>
      <c r="H148" s="190"/>
      <c r="I148" s="199"/>
    </row>
    <row r="149" spans="1:9" ht="20.100000000000001" customHeight="1" x14ac:dyDescent="0.15">
      <c r="A149" s="186"/>
      <c r="B149" s="191"/>
      <c r="C149" s="188" t="str">
        <f>IF(ISERROR(VLOOKUP($A149,参加者名簿!$A:$D,2,FALSE))=TRUE,"",VLOOKUP($A149,参加者名簿!$A:$D,2,FALSE))</f>
        <v/>
      </c>
      <c r="D149" s="189"/>
      <c r="E149" s="186"/>
      <c r="F149" s="187"/>
      <c r="G149" s="188" t="str">
        <f>IF(ISERROR(VLOOKUP($E149,参加者名簿!$A:$D,2,FALSE))=TRUE,"",VLOOKUP($E149,参加者名簿!$A:$D,2,FALSE))</f>
        <v/>
      </c>
      <c r="H149" s="190"/>
      <c r="I149" s="199"/>
    </row>
    <row r="150" spans="1:9" ht="20.100000000000001" customHeight="1" x14ac:dyDescent="0.15">
      <c r="A150" s="186"/>
      <c r="B150" s="191"/>
      <c r="C150" s="188" t="str">
        <f>IF(ISERROR(VLOOKUP($A150,参加者名簿!$A:$D,2,FALSE))=TRUE,"",VLOOKUP($A150,参加者名簿!$A:$D,2,FALSE))</f>
        <v/>
      </c>
      <c r="D150" s="189"/>
      <c r="E150" s="186"/>
      <c r="F150" s="187"/>
      <c r="G150" s="188" t="str">
        <f>IF(ISERROR(VLOOKUP($E150,参加者名簿!$A:$D,2,FALSE))=TRUE,"",VLOOKUP($E150,参加者名簿!$A:$D,2,FALSE))</f>
        <v/>
      </c>
      <c r="H150" s="190"/>
      <c r="I150" s="199"/>
    </row>
    <row r="151" spans="1:9" ht="20.100000000000001" customHeight="1" x14ac:dyDescent="0.15">
      <c r="A151" s="186"/>
      <c r="B151" s="191"/>
      <c r="C151" s="188" t="str">
        <f>IF(ISERROR(VLOOKUP($A151,参加者名簿!$A:$D,2,FALSE))=TRUE,"",VLOOKUP($A151,参加者名簿!$A:$D,2,FALSE))</f>
        <v/>
      </c>
      <c r="D151" s="189"/>
      <c r="E151" s="186"/>
      <c r="F151" s="187"/>
      <c r="G151" s="188" t="str">
        <f>IF(ISERROR(VLOOKUP($E151,参加者名簿!$A:$D,2,FALSE))=TRUE,"",VLOOKUP($E151,参加者名簿!$A:$D,2,FALSE))</f>
        <v/>
      </c>
      <c r="H151" s="190"/>
      <c r="I151" s="199"/>
    </row>
    <row r="152" spans="1:9" ht="20.100000000000001" customHeight="1" x14ac:dyDescent="0.15">
      <c r="A152" s="186"/>
      <c r="B152" s="191"/>
      <c r="C152" s="188" t="str">
        <f>IF(ISERROR(VLOOKUP($A152,参加者名簿!$A:$D,2,FALSE))=TRUE,"",VLOOKUP($A152,参加者名簿!$A:$D,2,FALSE))</f>
        <v/>
      </c>
      <c r="D152" s="189"/>
      <c r="E152" s="186"/>
      <c r="F152" s="187"/>
      <c r="G152" s="188" t="str">
        <f>IF(ISERROR(VLOOKUP($E152,参加者名簿!$A:$D,2,FALSE))=TRUE,"",VLOOKUP($E152,参加者名簿!$A:$D,2,FALSE))</f>
        <v/>
      </c>
      <c r="H152" s="190"/>
      <c r="I152" s="199"/>
    </row>
    <row r="153" spans="1:9" ht="20.100000000000001" customHeight="1" x14ac:dyDescent="0.15">
      <c r="A153" s="186"/>
      <c r="B153" s="191"/>
      <c r="C153" s="188" t="str">
        <f>IF(ISERROR(VLOOKUP($A153,参加者名簿!$A:$D,2,FALSE))=TRUE,"",VLOOKUP($A153,参加者名簿!$A:$D,2,FALSE))</f>
        <v/>
      </c>
      <c r="D153" s="189"/>
      <c r="E153" s="186"/>
      <c r="F153" s="187"/>
      <c r="G153" s="188" t="str">
        <f>IF(ISERROR(VLOOKUP($E153,参加者名簿!$A:$D,2,FALSE))=TRUE,"",VLOOKUP($E153,参加者名簿!$A:$D,2,FALSE))</f>
        <v/>
      </c>
      <c r="H153" s="190"/>
      <c r="I153" s="199"/>
    </row>
    <row r="154" spans="1:9" ht="20.100000000000001" customHeight="1" x14ac:dyDescent="0.15">
      <c r="A154" s="186"/>
      <c r="B154" s="191"/>
      <c r="C154" s="188" t="str">
        <f>IF(ISERROR(VLOOKUP($A154,参加者名簿!$A:$D,2,FALSE))=TRUE,"",VLOOKUP($A154,参加者名簿!$A:$D,2,FALSE))</f>
        <v/>
      </c>
      <c r="D154" s="189"/>
      <c r="E154" s="186"/>
      <c r="F154" s="187"/>
      <c r="G154" s="188" t="str">
        <f>IF(ISERROR(VLOOKUP($E154,参加者名簿!$A:$D,2,FALSE))=TRUE,"",VLOOKUP($E154,参加者名簿!$A:$D,2,FALSE))</f>
        <v/>
      </c>
      <c r="H154" s="190"/>
      <c r="I154" s="199"/>
    </row>
    <row r="155" spans="1:9" ht="20.100000000000001" customHeight="1" x14ac:dyDescent="0.15">
      <c r="A155" s="186"/>
      <c r="B155" s="191"/>
      <c r="C155" s="188" t="str">
        <f>IF(ISERROR(VLOOKUP($A155,参加者名簿!$A:$D,2,FALSE))=TRUE,"",VLOOKUP($A155,参加者名簿!$A:$D,2,FALSE))</f>
        <v/>
      </c>
      <c r="D155" s="189"/>
      <c r="E155" s="186"/>
      <c r="F155" s="187"/>
      <c r="G155" s="188" t="str">
        <f>IF(ISERROR(VLOOKUP($E155,参加者名簿!$A:$D,2,FALSE))=TRUE,"",VLOOKUP($E155,参加者名簿!$A:$D,2,FALSE))</f>
        <v/>
      </c>
      <c r="H155" s="190"/>
      <c r="I155" s="199"/>
    </row>
    <row r="156" spans="1:9" ht="20.100000000000001" customHeight="1" x14ac:dyDescent="0.15">
      <c r="A156" s="186"/>
      <c r="B156" s="191"/>
      <c r="C156" s="188" t="str">
        <f>IF(ISERROR(VLOOKUP($A156,参加者名簿!$A:$D,2,FALSE))=TRUE,"",VLOOKUP($A156,参加者名簿!$A:$D,2,FALSE))</f>
        <v/>
      </c>
      <c r="D156" s="189"/>
      <c r="E156" s="186"/>
      <c r="F156" s="191"/>
      <c r="G156" s="188" t="str">
        <f>IF(ISERROR(VLOOKUP($E156,参加者名簿!$A:$D,2,FALSE))=TRUE,"",VLOOKUP($E156,参加者名簿!$A:$D,2,FALSE))</f>
        <v/>
      </c>
      <c r="H156" s="190"/>
      <c r="I156" s="199"/>
    </row>
    <row r="157" spans="1:9" ht="20.100000000000001" customHeight="1" x14ac:dyDescent="0.15">
      <c r="A157" s="186"/>
      <c r="B157" s="191"/>
      <c r="C157" s="188" t="str">
        <f>IF(ISERROR(VLOOKUP($A157,参加者名簿!$A:$D,2,FALSE))=TRUE,"",VLOOKUP($A157,参加者名簿!$A:$D,2,FALSE))</f>
        <v/>
      </c>
      <c r="D157" s="189"/>
      <c r="E157" s="186"/>
      <c r="F157" s="191"/>
      <c r="G157" s="188" t="str">
        <f>IF(ISERROR(VLOOKUP($E157,参加者名簿!$A:$D,2,FALSE))=TRUE,"",VLOOKUP($E157,参加者名簿!$A:$D,2,FALSE))</f>
        <v/>
      </c>
      <c r="H157" s="190"/>
      <c r="I157" s="199"/>
    </row>
    <row r="158" spans="1:9" ht="20.100000000000001" customHeight="1" x14ac:dyDescent="0.15">
      <c r="A158" s="186"/>
      <c r="B158" s="191"/>
      <c r="C158" s="188" t="str">
        <f>IF(ISERROR(VLOOKUP($A158,参加者名簿!$A:$D,2,FALSE))=TRUE,"",VLOOKUP($A158,参加者名簿!$A:$D,2,FALSE))</f>
        <v/>
      </c>
      <c r="D158" s="189"/>
      <c r="E158" s="186"/>
      <c r="F158" s="191"/>
      <c r="G158" s="188" t="str">
        <f>IF(ISERROR(VLOOKUP($E158,参加者名簿!$A:$D,2,FALSE))=TRUE,"",VLOOKUP($E158,参加者名簿!$A:$D,2,FALSE))</f>
        <v/>
      </c>
      <c r="H158" s="190"/>
      <c r="I158" s="199"/>
    </row>
    <row r="159" spans="1:9" ht="20.100000000000001" customHeight="1" x14ac:dyDescent="0.15">
      <c r="A159" s="186"/>
      <c r="B159" s="191"/>
      <c r="C159" s="188" t="str">
        <f>IF(ISERROR(VLOOKUP($A159,参加者名簿!$A:$D,2,FALSE))=TRUE,"",VLOOKUP($A159,参加者名簿!$A:$D,2,FALSE))</f>
        <v/>
      </c>
      <c r="D159" s="189"/>
      <c r="E159" s="186"/>
      <c r="F159" s="191"/>
      <c r="G159" s="188" t="str">
        <f>IF(ISERROR(VLOOKUP($E159,参加者名簿!$A:$D,2,FALSE))=TRUE,"",VLOOKUP($E159,参加者名簿!$A:$D,2,FALSE))</f>
        <v/>
      </c>
      <c r="H159" s="190"/>
      <c r="I159" s="199"/>
    </row>
    <row r="160" spans="1:9" ht="20.100000000000001" customHeight="1" x14ac:dyDescent="0.15">
      <c r="A160" s="186"/>
      <c r="B160" s="191"/>
      <c r="C160" s="188" t="str">
        <f>IF(ISERROR(VLOOKUP($A160,参加者名簿!$A:$D,2,FALSE))=TRUE,"",VLOOKUP($A160,参加者名簿!$A:$D,2,FALSE))</f>
        <v/>
      </c>
      <c r="D160" s="189"/>
      <c r="E160" s="186"/>
      <c r="F160" s="191"/>
      <c r="G160" s="188" t="str">
        <f>IF(ISERROR(VLOOKUP($E160,参加者名簿!$A:$D,2,FALSE))=TRUE,"",VLOOKUP($E160,参加者名簿!$A:$D,2,FALSE))</f>
        <v/>
      </c>
      <c r="H160" s="190"/>
      <c r="I160" s="199"/>
    </row>
    <row r="161" spans="1:20" ht="20.100000000000001" customHeight="1" thickBot="1" x14ac:dyDescent="0.2">
      <c r="A161" s="186"/>
      <c r="B161" s="191"/>
      <c r="C161" s="188" t="str">
        <f>IF(ISERROR(VLOOKUP($A161,参加者名簿!$A:$D,2,FALSE))=TRUE,"",VLOOKUP($A161,参加者名簿!$A:$D,2,FALSE))</f>
        <v/>
      </c>
      <c r="D161" s="189"/>
      <c r="E161" s="186"/>
      <c r="F161" s="191"/>
      <c r="G161" s="188" t="str">
        <f>IF(ISERROR(VLOOKUP($E161,参加者名簿!$A:$D,2,FALSE))=TRUE,"",VLOOKUP($E161,参加者名簿!$A:$D,2,FALSE))</f>
        <v/>
      </c>
      <c r="H161" s="190"/>
      <c r="I161" s="199"/>
    </row>
    <row r="162" spans="1:20" ht="20.100000000000001" customHeight="1" thickBot="1" x14ac:dyDescent="0.2">
      <c r="A162" s="192" t="s">
        <v>488</v>
      </c>
      <c r="B162" s="193">
        <f>COUNTIFS(C141:C161,"農業者",D141:D161,"○")+COUNTIFS(G141:G161,"農業者",H141:H161,"○")</f>
        <v>0</v>
      </c>
      <c r="C162" s="265" t="s">
        <v>489</v>
      </c>
      <c r="D162" s="266"/>
      <c r="E162" s="193">
        <f>COUNTIFS(C141:C161,"農業者以外",D141:D161,"○")+COUNTIFS(G141:G161,"農業者以外",H141:H161,"○")</f>
        <v>0</v>
      </c>
      <c r="F162" s="194" t="s">
        <v>490</v>
      </c>
      <c r="G162" s="267">
        <f>SUMIF(D141:D161,"○",B141:B161)+SUMIF(H141:H161,"○",F141:F161)</f>
        <v>0</v>
      </c>
      <c r="H162" s="268"/>
      <c r="I162" s="227"/>
    </row>
    <row r="163" spans="1:20" ht="20.100000000000001" customHeight="1" x14ac:dyDescent="0.15">
      <c r="A163" s="195" t="s">
        <v>491</v>
      </c>
      <c r="B163" s="196"/>
      <c r="C163" s="196"/>
      <c r="D163" s="196"/>
      <c r="E163" s="196"/>
      <c r="F163" s="196"/>
      <c r="G163" s="196"/>
      <c r="H163" s="197"/>
      <c r="I163" s="199"/>
    </row>
    <row r="164" spans="1:20" ht="20.100000000000001" customHeight="1" x14ac:dyDescent="0.15">
      <c r="A164" s="198"/>
      <c r="B164" s="199"/>
      <c r="C164" s="199"/>
      <c r="D164" s="199"/>
      <c r="E164" s="199"/>
      <c r="F164" s="199"/>
      <c r="G164" s="199"/>
      <c r="H164" s="200"/>
      <c r="I164" s="199"/>
    </row>
    <row r="165" spans="1:20" ht="20.100000000000001" customHeight="1" x14ac:dyDescent="0.15">
      <c r="A165" s="198"/>
      <c r="B165" s="199"/>
      <c r="C165" s="199"/>
      <c r="D165" s="199"/>
      <c r="E165" s="199"/>
      <c r="F165" s="199"/>
      <c r="G165" s="199"/>
      <c r="H165" s="200"/>
      <c r="I165" s="199"/>
    </row>
    <row r="166" spans="1:20" ht="20.100000000000001" customHeight="1" x14ac:dyDescent="0.15">
      <c r="A166" s="198"/>
      <c r="B166" s="199"/>
      <c r="C166" s="199"/>
      <c r="D166" s="199"/>
      <c r="E166" s="199"/>
      <c r="F166" s="199"/>
      <c r="G166" s="199"/>
      <c r="H166" s="200"/>
      <c r="I166" s="199"/>
    </row>
    <row r="167" spans="1:20" ht="20.100000000000001" customHeight="1" x14ac:dyDescent="0.15">
      <c r="A167" s="198"/>
      <c r="B167" s="199"/>
      <c r="C167" s="199"/>
      <c r="D167" s="199"/>
      <c r="E167" s="199"/>
      <c r="F167" s="199"/>
      <c r="G167" s="199"/>
      <c r="H167" s="200"/>
      <c r="I167" s="199"/>
    </row>
    <row r="168" spans="1:20" ht="20.100000000000001" customHeight="1" x14ac:dyDescent="0.15">
      <c r="A168" s="198"/>
      <c r="B168" s="199"/>
      <c r="C168" s="199"/>
      <c r="D168" s="199"/>
      <c r="E168" s="199"/>
      <c r="F168" s="199"/>
      <c r="G168" s="199"/>
      <c r="H168" s="200"/>
      <c r="I168" s="199"/>
    </row>
    <row r="169" spans="1:20" ht="20.100000000000001" customHeight="1" x14ac:dyDescent="0.15">
      <c r="A169" s="198"/>
      <c r="B169" s="199"/>
      <c r="C169" s="199"/>
      <c r="D169" s="199"/>
      <c r="E169" s="199"/>
      <c r="F169" s="199"/>
      <c r="G169" s="199"/>
      <c r="H169" s="200"/>
      <c r="I169" s="199"/>
    </row>
    <row r="170" spans="1:20" ht="20.100000000000001" customHeight="1" x14ac:dyDescent="0.15">
      <c r="A170" s="198"/>
      <c r="B170" s="199"/>
      <c r="C170" s="199"/>
      <c r="D170" s="199"/>
      <c r="E170" s="199"/>
      <c r="F170" s="199"/>
      <c r="G170" s="199"/>
      <c r="H170" s="200"/>
      <c r="I170" s="199"/>
    </row>
    <row r="171" spans="1:20" ht="20.100000000000001" customHeight="1" thickBot="1" x14ac:dyDescent="0.2">
      <c r="A171" s="201"/>
      <c r="B171" s="202"/>
      <c r="C171" s="202"/>
      <c r="D171" s="202"/>
      <c r="E171" s="202"/>
      <c r="F171" s="202"/>
      <c r="G171" s="202"/>
      <c r="H171" s="203"/>
      <c r="I171" s="199"/>
    </row>
    <row r="172" spans="1:20" ht="20.100000000000001" customHeight="1" thickBot="1" x14ac:dyDescent="0.2">
      <c r="A172" s="204" t="s">
        <v>492</v>
      </c>
      <c r="B172" s="205" t="s">
        <v>493</v>
      </c>
      <c r="C172" s="205" t="s">
        <v>494</v>
      </c>
      <c r="D172" s="206"/>
    </row>
    <row r="173" spans="1:20" ht="20.100000000000001" customHeight="1" thickBot="1" x14ac:dyDescent="0.25">
      <c r="A173" s="255" t="str">
        <f>A130</f>
        <v>令和</v>
      </c>
      <c r="B173" s="247">
        <f>B130</f>
        <v>3</v>
      </c>
      <c r="C173" s="332" t="str">
        <f>C130</f>
        <v>年度　多面的機能支払交付金に係る作業日報</v>
      </c>
      <c r="D173" s="332"/>
      <c r="E173" s="332"/>
      <c r="F173" s="332"/>
      <c r="G173" s="178" t="s">
        <v>478</v>
      </c>
      <c r="H173" s="256">
        <f>H130+1</f>
        <v>5</v>
      </c>
      <c r="I173" s="223">
        <f>H173</f>
        <v>5</v>
      </c>
      <c r="J173" s="222">
        <f>F174</f>
        <v>0</v>
      </c>
      <c r="K173" s="222">
        <f>B175</f>
        <v>0</v>
      </c>
      <c r="L173" s="246" t="e">
        <f>F175-J176</f>
        <v>#VALUE!</v>
      </c>
      <c r="M173" s="244">
        <f>B205</f>
        <v>0</v>
      </c>
      <c r="N173" s="244">
        <f>E205</f>
        <v>0</v>
      </c>
      <c r="O173" s="222">
        <f>B177</f>
        <v>0</v>
      </c>
      <c r="P173" s="222">
        <f>D177</f>
        <v>0</v>
      </c>
      <c r="Q173" s="222">
        <f>F177</f>
        <v>0</v>
      </c>
      <c r="R173" s="33">
        <f>B181</f>
        <v>0</v>
      </c>
      <c r="S173" s="33">
        <f>D181</f>
        <v>0</v>
      </c>
      <c r="T173" s="33">
        <f>F181</f>
        <v>0</v>
      </c>
    </row>
    <row r="174" spans="1:20" ht="20.100000000000001" customHeight="1" thickBot="1" x14ac:dyDescent="0.25">
      <c r="A174" s="180" t="s">
        <v>479</v>
      </c>
      <c r="B174" s="277" t="str">
        <f>B131</f>
        <v>○○活動組織</v>
      </c>
      <c r="C174" s="277"/>
      <c r="D174" s="277"/>
      <c r="E174" s="181" t="s">
        <v>480</v>
      </c>
      <c r="F174" s="278"/>
      <c r="G174" s="279"/>
      <c r="H174" s="280"/>
      <c r="I174" s="224"/>
      <c r="M174" s="222"/>
      <c r="N174" s="222"/>
      <c r="O174" s="222"/>
      <c r="P174" s="222"/>
      <c r="Q174" s="222"/>
      <c r="R174" s="222"/>
    </row>
    <row r="175" spans="1:20" ht="20.100000000000001" customHeight="1" x14ac:dyDescent="0.15">
      <c r="A175" s="212" t="s">
        <v>12</v>
      </c>
      <c r="B175" s="219"/>
      <c r="C175" s="281" t="s">
        <v>481</v>
      </c>
      <c r="D175" s="281"/>
      <c r="E175" s="219"/>
      <c r="F175" s="218" t="str">
        <f>IF((E175-B175)*24=0,"",(E175-B175)*24)</f>
        <v/>
      </c>
      <c r="G175" s="282" t="s">
        <v>482</v>
      </c>
      <c r="H175" s="283"/>
      <c r="I175" s="225"/>
    </row>
    <row r="176" spans="1:20" ht="20.100000000000001" customHeight="1" thickBot="1" x14ac:dyDescent="0.2">
      <c r="A176" s="214" t="s">
        <v>498</v>
      </c>
      <c r="B176" s="220"/>
      <c r="C176" s="273" t="s">
        <v>481</v>
      </c>
      <c r="D176" s="273"/>
      <c r="E176" s="220"/>
      <c r="F176" s="217" t="str">
        <f>IF((E176-B176)*24=0,"",(E176-B176)*24)</f>
        <v/>
      </c>
      <c r="G176" s="274" t="s">
        <v>482</v>
      </c>
      <c r="H176" s="275"/>
      <c r="I176" s="225"/>
      <c r="J176" s="33">
        <f>IF(F176="",0,F176)</f>
        <v>0</v>
      </c>
    </row>
    <row r="177" spans="1:9" ht="20.100000000000001" customHeight="1" x14ac:dyDescent="0.15">
      <c r="A177" s="212" t="s">
        <v>495</v>
      </c>
      <c r="B177" s="271"/>
      <c r="C177" s="272"/>
      <c r="D177" s="271"/>
      <c r="E177" s="272"/>
      <c r="F177" s="271"/>
      <c r="G177" s="272"/>
      <c r="H177" s="208"/>
      <c r="I177" s="226"/>
    </row>
    <row r="178" spans="1:9" ht="20.100000000000001" customHeight="1" x14ac:dyDescent="0.15">
      <c r="A178" s="213" t="s">
        <v>496</v>
      </c>
      <c r="B178" s="269" t="str">
        <f>IF(B$177="","",(IFERROR(VLOOKUP(B$177,【選択肢】!$K$3:$O$74,2,)," ")))</f>
        <v/>
      </c>
      <c r="C178" s="270"/>
      <c r="D178" s="269" t="str">
        <f>IF(D$177="","",(IFERROR(VLOOKUP(D$177,【選択肢】!$K$3:$O$74,2,)," ")))</f>
        <v/>
      </c>
      <c r="E178" s="270"/>
      <c r="F178" s="269" t="str">
        <f>IF(F$177="","",(IFERROR(VLOOKUP(F$177,【選択肢】!$K$3:$O$74,2,)," ")))</f>
        <v/>
      </c>
      <c r="G178" s="270"/>
      <c r="H178" s="210"/>
      <c r="I178" s="226"/>
    </row>
    <row r="179" spans="1:9" ht="20.100000000000001" customHeight="1" x14ac:dyDescent="0.15">
      <c r="A179" s="213" t="s">
        <v>17</v>
      </c>
      <c r="B179" s="269" t="str">
        <f>IF(B$177="","",(IFERROR(VLOOKUP(B$177,【選択肢】!$K$3:$O$74,4,)," ")))</f>
        <v/>
      </c>
      <c r="C179" s="270"/>
      <c r="D179" s="269" t="str">
        <f>IF(D$177="","",(IFERROR(VLOOKUP(D$177,【選択肢】!$K$3:$O$74,4,)," ")))</f>
        <v/>
      </c>
      <c r="E179" s="270"/>
      <c r="F179" s="269" t="str">
        <f>IF(F$177="","",(IFERROR(VLOOKUP(F$177,【選択肢】!$K$3:$O$74,4,)," ")))</f>
        <v/>
      </c>
      <c r="G179" s="270"/>
      <c r="H179" s="210"/>
      <c r="I179" s="226"/>
    </row>
    <row r="180" spans="1:9" ht="20.100000000000001" customHeight="1" x14ac:dyDescent="0.15">
      <c r="A180" s="214" t="s">
        <v>497</v>
      </c>
      <c r="B180" s="269" t="str">
        <f>IF(B$177="","",(IFERROR(VLOOKUP(B$177,【選択肢】!$K$3:$O$74,5,)," ")))</f>
        <v/>
      </c>
      <c r="C180" s="270"/>
      <c r="D180" s="269" t="str">
        <f>IF(D$177="","",(IFERROR(VLOOKUP(D$177,【選択肢】!$K$3:$O$74,5,)," ")))</f>
        <v/>
      </c>
      <c r="E180" s="270"/>
      <c r="F180" s="269" t="str">
        <f>IF(F$177="","",(IFERROR(VLOOKUP(F$177,【選択肢】!$K$3:$O$74,5,)," ")))</f>
        <v/>
      </c>
      <c r="G180" s="270"/>
      <c r="H180" s="211"/>
      <c r="I180" s="226"/>
    </row>
    <row r="181" spans="1:9" ht="20.100000000000001" customHeight="1" thickBot="1" x14ac:dyDescent="0.2">
      <c r="A181" s="215" t="s">
        <v>9</v>
      </c>
      <c r="B181" s="258"/>
      <c r="C181" s="259"/>
      <c r="D181" s="258"/>
      <c r="E181" s="259"/>
      <c r="F181" s="260"/>
      <c r="G181" s="261"/>
      <c r="H181" s="209"/>
      <c r="I181" s="226"/>
    </row>
    <row r="182" spans="1:9" ht="20.100000000000001" customHeight="1" x14ac:dyDescent="0.15">
      <c r="A182" s="262" t="s">
        <v>483</v>
      </c>
      <c r="B182" s="263"/>
      <c r="C182" s="263"/>
      <c r="D182" s="263"/>
      <c r="E182" s="263"/>
      <c r="F182" s="263"/>
      <c r="G182" s="263"/>
      <c r="H182" s="264"/>
      <c r="I182" s="216"/>
    </row>
    <row r="183" spans="1:9" ht="20.100000000000001" customHeight="1" x14ac:dyDescent="0.15">
      <c r="A183" s="182" t="s">
        <v>484</v>
      </c>
      <c r="B183" s="183" t="s">
        <v>485</v>
      </c>
      <c r="C183" s="184" t="s">
        <v>474</v>
      </c>
      <c r="D183" s="185" t="s">
        <v>486</v>
      </c>
      <c r="E183" s="182" t="s">
        <v>484</v>
      </c>
      <c r="F183" s="183" t="s">
        <v>485</v>
      </c>
      <c r="G183" s="184" t="s">
        <v>474</v>
      </c>
      <c r="H183" s="185" t="s">
        <v>486</v>
      </c>
      <c r="I183" s="216"/>
    </row>
    <row r="184" spans="1:9" ht="20.100000000000001" customHeight="1" x14ac:dyDescent="0.15">
      <c r="A184" s="186"/>
      <c r="B184" s="187"/>
      <c r="C184" s="188" t="str">
        <f>IF(ISERROR(VLOOKUP($A184,参加者名簿!$A:$D,2,FALSE))=TRUE,"",VLOOKUP($A184,参加者名簿!$A:$D,2,FALSE))</f>
        <v/>
      </c>
      <c r="D184" s="189"/>
      <c r="E184" s="186"/>
      <c r="F184" s="187"/>
      <c r="G184" s="188" t="str">
        <f>IF(ISERROR(VLOOKUP($E184,参加者名簿!$A:$D,2,FALSE))=TRUE,"",VLOOKUP($E184,参加者名簿!$A:$D,2,FALSE))</f>
        <v/>
      </c>
      <c r="H184" s="190"/>
      <c r="I184" s="199"/>
    </row>
    <row r="185" spans="1:9" ht="20.100000000000001" customHeight="1" x14ac:dyDescent="0.15">
      <c r="A185" s="186"/>
      <c r="B185" s="187"/>
      <c r="C185" s="188" t="str">
        <f>IF(ISERROR(VLOOKUP($A185,参加者名簿!$A:$D,2,FALSE))=TRUE,"",VLOOKUP($A185,参加者名簿!$A:$D,2,FALSE))</f>
        <v/>
      </c>
      <c r="D185" s="189"/>
      <c r="E185" s="186"/>
      <c r="F185" s="187"/>
      <c r="G185" s="188" t="str">
        <f>IF(ISERROR(VLOOKUP($E185,参加者名簿!$A:$D,2,FALSE))=TRUE,"",VLOOKUP($E185,参加者名簿!$A:$D,2,FALSE))</f>
        <v/>
      </c>
      <c r="H185" s="190"/>
      <c r="I185" s="199"/>
    </row>
    <row r="186" spans="1:9" ht="20.100000000000001" customHeight="1" x14ac:dyDescent="0.15">
      <c r="A186" s="186"/>
      <c r="B186" s="187"/>
      <c r="C186" s="188" t="str">
        <f>IF(ISERROR(VLOOKUP($A186,参加者名簿!$A:$D,2,FALSE))=TRUE,"",VLOOKUP($A186,参加者名簿!$A:$D,2,FALSE))</f>
        <v/>
      </c>
      <c r="D186" s="189"/>
      <c r="E186" s="186"/>
      <c r="F186" s="187"/>
      <c r="G186" s="188" t="str">
        <f>IF(ISERROR(VLOOKUP($E186,参加者名簿!$A:$D,2,FALSE))=TRUE,"",VLOOKUP($E186,参加者名簿!$A:$D,2,FALSE))</f>
        <v/>
      </c>
      <c r="H186" s="190"/>
      <c r="I186" s="199"/>
    </row>
    <row r="187" spans="1:9" ht="20.100000000000001" customHeight="1" x14ac:dyDescent="0.15">
      <c r="A187" s="186"/>
      <c r="B187" s="187"/>
      <c r="C187" s="188" t="str">
        <f>IF(ISERROR(VLOOKUP($A187,参加者名簿!$A:$D,2,FALSE))=TRUE,"",VLOOKUP($A187,参加者名簿!$A:$D,2,FALSE))</f>
        <v/>
      </c>
      <c r="D187" s="189"/>
      <c r="E187" s="186"/>
      <c r="F187" s="187"/>
      <c r="G187" s="188" t="str">
        <f>IF(ISERROR(VLOOKUP($E187,参加者名簿!$A:$D,2,FALSE))=TRUE,"",VLOOKUP($E187,参加者名簿!$A:$D,2,FALSE))</f>
        <v/>
      </c>
      <c r="H187" s="190"/>
      <c r="I187" s="199"/>
    </row>
    <row r="188" spans="1:9" ht="20.100000000000001" customHeight="1" x14ac:dyDescent="0.15">
      <c r="A188" s="186"/>
      <c r="B188" s="187"/>
      <c r="C188" s="188" t="str">
        <f>IF(ISERROR(VLOOKUP($A188,参加者名簿!$A:$D,2,FALSE))=TRUE,"",VLOOKUP($A188,参加者名簿!$A:$D,2,FALSE))</f>
        <v/>
      </c>
      <c r="D188" s="189"/>
      <c r="E188" s="186"/>
      <c r="F188" s="187"/>
      <c r="G188" s="188" t="str">
        <f>IF(ISERROR(VLOOKUP($E188,参加者名簿!$A:$D,2,FALSE))=TRUE,"",VLOOKUP($E188,参加者名簿!$A:$D,2,FALSE))</f>
        <v/>
      </c>
      <c r="H188" s="190"/>
      <c r="I188" s="199"/>
    </row>
    <row r="189" spans="1:9" ht="20.100000000000001" customHeight="1" x14ac:dyDescent="0.15">
      <c r="A189" s="186"/>
      <c r="B189" s="187"/>
      <c r="C189" s="188" t="str">
        <f>IF(ISERROR(VLOOKUP($A189,参加者名簿!$A:$D,2,FALSE))=TRUE,"",VLOOKUP($A189,参加者名簿!$A:$D,2,FALSE))</f>
        <v/>
      </c>
      <c r="D189" s="189"/>
      <c r="E189" s="186"/>
      <c r="F189" s="187"/>
      <c r="G189" s="188" t="str">
        <f>IF(ISERROR(VLOOKUP($E189,参加者名簿!$A:$D,2,FALSE))=TRUE,"",VLOOKUP($E189,参加者名簿!$A:$D,2,FALSE))</f>
        <v/>
      </c>
      <c r="H189" s="190"/>
      <c r="I189" s="199"/>
    </row>
    <row r="190" spans="1:9" ht="20.100000000000001" customHeight="1" x14ac:dyDescent="0.15">
      <c r="A190" s="186"/>
      <c r="B190" s="191"/>
      <c r="C190" s="188" t="str">
        <f>IF(ISERROR(VLOOKUP($A190,参加者名簿!$A:$D,2,FALSE))=TRUE,"",VLOOKUP($A190,参加者名簿!$A:$D,2,FALSE))</f>
        <v/>
      </c>
      <c r="D190" s="189"/>
      <c r="E190" s="186"/>
      <c r="F190" s="187"/>
      <c r="G190" s="188" t="str">
        <f>IF(ISERROR(VLOOKUP($E190,参加者名簿!$A:$D,2,FALSE))=TRUE,"",VLOOKUP($E190,参加者名簿!$A:$D,2,FALSE))</f>
        <v/>
      </c>
      <c r="H190" s="190"/>
      <c r="I190" s="199"/>
    </row>
    <row r="191" spans="1:9" ht="20.100000000000001" customHeight="1" x14ac:dyDescent="0.15">
      <c r="A191" s="186"/>
      <c r="B191" s="191"/>
      <c r="C191" s="188" t="str">
        <f>IF(ISERROR(VLOOKUP($A191,参加者名簿!$A:$D,2,FALSE))=TRUE,"",VLOOKUP($A191,参加者名簿!$A:$D,2,FALSE))</f>
        <v/>
      </c>
      <c r="D191" s="189"/>
      <c r="E191" s="186"/>
      <c r="F191" s="187"/>
      <c r="G191" s="188" t="str">
        <f>IF(ISERROR(VLOOKUP($E191,参加者名簿!$A:$D,2,FALSE))=TRUE,"",VLOOKUP($E191,参加者名簿!$A:$D,2,FALSE))</f>
        <v/>
      </c>
      <c r="H191" s="190"/>
      <c r="I191" s="199"/>
    </row>
    <row r="192" spans="1:9" ht="20.100000000000001" customHeight="1" x14ac:dyDescent="0.15">
      <c r="A192" s="186"/>
      <c r="B192" s="191"/>
      <c r="C192" s="188" t="str">
        <f>IF(ISERROR(VLOOKUP($A192,参加者名簿!$A:$D,2,FALSE))=TRUE,"",VLOOKUP($A192,参加者名簿!$A:$D,2,FALSE))</f>
        <v/>
      </c>
      <c r="D192" s="189"/>
      <c r="E192" s="186"/>
      <c r="F192" s="187"/>
      <c r="G192" s="188" t="str">
        <f>IF(ISERROR(VLOOKUP($E192,参加者名簿!$A:$D,2,FALSE))=TRUE,"",VLOOKUP($E192,参加者名簿!$A:$D,2,FALSE))</f>
        <v/>
      </c>
      <c r="H192" s="190"/>
      <c r="I192" s="199"/>
    </row>
    <row r="193" spans="1:9" ht="20.100000000000001" customHeight="1" x14ac:dyDescent="0.15">
      <c r="A193" s="186"/>
      <c r="B193" s="191"/>
      <c r="C193" s="188" t="str">
        <f>IF(ISERROR(VLOOKUP($A193,参加者名簿!$A:$D,2,FALSE))=TRUE,"",VLOOKUP($A193,参加者名簿!$A:$D,2,FALSE))</f>
        <v/>
      </c>
      <c r="D193" s="189"/>
      <c r="E193" s="186"/>
      <c r="F193" s="187"/>
      <c r="G193" s="188" t="str">
        <f>IF(ISERROR(VLOOKUP($E193,参加者名簿!$A:$D,2,FALSE))=TRUE,"",VLOOKUP($E193,参加者名簿!$A:$D,2,FALSE))</f>
        <v/>
      </c>
      <c r="H193" s="190"/>
      <c r="I193" s="199"/>
    </row>
    <row r="194" spans="1:9" ht="20.100000000000001" customHeight="1" x14ac:dyDescent="0.15">
      <c r="A194" s="186"/>
      <c r="B194" s="191"/>
      <c r="C194" s="188" t="str">
        <f>IF(ISERROR(VLOOKUP($A194,参加者名簿!$A:$D,2,FALSE))=TRUE,"",VLOOKUP($A194,参加者名簿!$A:$D,2,FALSE))</f>
        <v/>
      </c>
      <c r="D194" s="189"/>
      <c r="E194" s="186"/>
      <c r="F194" s="187"/>
      <c r="G194" s="188" t="str">
        <f>IF(ISERROR(VLOOKUP($E194,参加者名簿!$A:$D,2,FALSE))=TRUE,"",VLOOKUP($E194,参加者名簿!$A:$D,2,FALSE))</f>
        <v/>
      </c>
      <c r="H194" s="190"/>
      <c r="I194" s="199"/>
    </row>
    <row r="195" spans="1:9" ht="20.100000000000001" customHeight="1" x14ac:dyDescent="0.15">
      <c r="A195" s="186"/>
      <c r="B195" s="191"/>
      <c r="C195" s="188" t="str">
        <f>IF(ISERROR(VLOOKUP($A195,参加者名簿!$A:$D,2,FALSE))=TRUE,"",VLOOKUP($A195,参加者名簿!$A:$D,2,FALSE))</f>
        <v/>
      </c>
      <c r="D195" s="189"/>
      <c r="E195" s="186"/>
      <c r="F195" s="187"/>
      <c r="G195" s="188" t="str">
        <f>IF(ISERROR(VLOOKUP($E195,参加者名簿!$A:$D,2,FALSE))=TRUE,"",VLOOKUP($E195,参加者名簿!$A:$D,2,FALSE))</f>
        <v/>
      </c>
      <c r="H195" s="190"/>
      <c r="I195" s="199"/>
    </row>
    <row r="196" spans="1:9" ht="20.100000000000001" customHeight="1" x14ac:dyDescent="0.15">
      <c r="A196" s="186"/>
      <c r="B196" s="191"/>
      <c r="C196" s="188" t="str">
        <f>IF(ISERROR(VLOOKUP($A196,参加者名簿!$A:$D,2,FALSE))=TRUE,"",VLOOKUP($A196,参加者名簿!$A:$D,2,FALSE))</f>
        <v/>
      </c>
      <c r="D196" s="189"/>
      <c r="E196" s="186"/>
      <c r="F196" s="187"/>
      <c r="G196" s="188" t="str">
        <f>IF(ISERROR(VLOOKUP($E196,参加者名簿!$A:$D,2,FALSE))=TRUE,"",VLOOKUP($E196,参加者名簿!$A:$D,2,FALSE))</f>
        <v/>
      </c>
      <c r="H196" s="190"/>
      <c r="I196" s="199"/>
    </row>
    <row r="197" spans="1:9" ht="20.100000000000001" customHeight="1" x14ac:dyDescent="0.15">
      <c r="A197" s="186"/>
      <c r="B197" s="191"/>
      <c r="C197" s="188" t="str">
        <f>IF(ISERROR(VLOOKUP($A197,参加者名簿!$A:$D,2,FALSE))=TRUE,"",VLOOKUP($A197,参加者名簿!$A:$D,2,FALSE))</f>
        <v/>
      </c>
      <c r="D197" s="189"/>
      <c r="E197" s="186"/>
      <c r="F197" s="187"/>
      <c r="G197" s="188" t="str">
        <f>IF(ISERROR(VLOOKUP($E197,参加者名簿!$A:$D,2,FALSE))=TRUE,"",VLOOKUP($E197,参加者名簿!$A:$D,2,FALSE))</f>
        <v/>
      </c>
      <c r="H197" s="190"/>
      <c r="I197" s="199"/>
    </row>
    <row r="198" spans="1:9" ht="20.100000000000001" customHeight="1" x14ac:dyDescent="0.15">
      <c r="A198" s="186"/>
      <c r="B198" s="191"/>
      <c r="C198" s="188" t="str">
        <f>IF(ISERROR(VLOOKUP($A198,参加者名簿!$A:$D,2,FALSE))=TRUE,"",VLOOKUP($A198,参加者名簿!$A:$D,2,FALSE))</f>
        <v/>
      </c>
      <c r="D198" s="189"/>
      <c r="E198" s="186"/>
      <c r="F198" s="187"/>
      <c r="G198" s="188" t="str">
        <f>IF(ISERROR(VLOOKUP($E198,参加者名簿!$A:$D,2,FALSE))=TRUE,"",VLOOKUP($E198,参加者名簿!$A:$D,2,FALSE))</f>
        <v/>
      </c>
      <c r="H198" s="190"/>
      <c r="I198" s="199"/>
    </row>
    <row r="199" spans="1:9" ht="20.100000000000001" customHeight="1" x14ac:dyDescent="0.15">
      <c r="A199" s="186"/>
      <c r="B199" s="191"/>
      <c r="C199" s="188" t="str">
        <f>IF(ISERROR(VLOOKUP($A199,参加者名簿!$A:$D,2,FALSE))=TRUE,"",VLOOKUP($A199,参加者名簿!$A:$D,2,FALSE))</f>
        <v/>
      </c>
      <c r="D199" s="189"/>
      <c r="E199" s="186"/>
      <c r="F199" s="191"/>
      <c r="G199" s="188" t="str">
        <f>IF(ISERROR(VLOOKUP($E199,参加者名簿!$A:$D,2,FALSE))=TRUE,"",VLOOKUP($E199,参加者名簿!$A:$D,2,FALSE))</f>
        <v/>
      </c>
      <c r="H199" s="190"/>
      <c r="I199" s="199"/>
    </row>
    <row r="200" spans="1:9" ht="20.100000000000001" customHeight="1" x14ac:dyDescent="0.15">
      <c r="A200" s="186"/>
      <c r="B200" s="191"/>
      <c r="C200" s="188" t="str">
        <f>IF(ISERROR(VLOOKUP($A200,参加者名簿!$A:$D,2,FALSE))=TRUE,"",VLOOKUP($A200,参加者名簿!$A:$D,2,FALSE))</f>
        <v/>
      </c>
      <c r="D200" s="189"/>
      <c r="E200" s="186"/>
      <c r="F200" s="191"/>
      <c r="G200" s="188" t="str">
        <f>IF(ISERROR(VLOOKUP($E200,参加者名簿!$A:$D,2,FALSE))=TRUE,"",VLOOKUP($E200,参加者名簿!$A:$D,2,FALSE))</f>
        <v/>
      </c>
      <c r="H200" s="190"/>
      <c r="I200" s="199"/>
    </row>
    <row r="201" spans="1:9" ht="20.100000000000001" customHeight="1" x14ac:dyDescent="0.15">
      <c r="A201" s="186"/>
      <c r="B201" s="191"/>
      <c r="C201" s="188" t="str">
        <f>IF(ISERROR(VLOOKUP($A201,参加者名簿!$A:$D,2,FALSE))=TRUE,"",VLOOKUP($A201,参加者名簿!$A:$D,2,FALSE))</f>
        <v/>
      </c>
      <c r="D201" s="189"/>
      <c r="E201" s="186"/>
      <c r="F201" s="191"/>
      <c r="G201" s="188" t="str">
        <f>IF(ISERROR(VLOOKUP($E201,参加者名簿!$A:$D,2,FALSE))=TRUE,"",VLOOKUP($E201,参加者名簿!$A:$D,2,FALSE))</f>
        <v/>
      </c>
      <c r="H201" s="190"/>
      <c r="I201" s="199"/>
    </row>
    <row r="202" spans="1:9" ht="20.100000000000001" customHeight="1" x14ac:dyDescent="0.15">
      <c r="A202" s="186"/>
      <c r="B202" s="191"/>
      <c r="C202" s="188" t="str">
        <f>IF(ISERROR(VLOOKUP($A202,参加者名簿!$A:$D,2,FALSE))=TRUE,"",VLOOKUP($A202,参加者名簿!$A:$D,2,FALSE))</f>
        <v/>
      </c>
      <c r="D202" s="189"/>
      <c r="E202" s="186"/>
      <c r="F202" s="191"/>
      <c r="G202" s="188" t="str">
        <f>IF(ISERROR(VLOOKUP($E202,参加者名簿!$A:$D,2,FALSE))=TRUE,"",VLOOKUP($E202,参加者名簿!$A:$D,2,FALSE))</f>
        <v/>
      </c>
      <c r="H202" s="190"/>
      <c r="I202" s="199"/>
    </row>
    <row r="203" spans="1:9" ht="20.100000000000001" customHeight="1" x14ac:dyDescent="0.15">
      <c r="A203" s="186"/>
      <c r="B203" s="191"/>
      <c r="C203" s="188" t="str">
        <f>IF(ISERROR(VLOOKUP($A203,参加者名簿!$A:$D,2,FALSE))=TRUE,"",VLOOKUP($A203,参加者名簿!$A:$D,2,FALSE))</f>
        <v/>
      </c>
      <c r="D203" s="189"/>
      <c r="E203" s="186"/>
      <c r="F203" s="191"/>
      <c r="G203" s="188" t="str">
        <f>IF(ISERROR(VLOOKUP($E203,参加者名簿!$A:$D,2,FALSE))=TRUE,"",VLOOKUP($E203,参加者名簿!$A:$D,2,FALSE))</f>
        <v/>
      </c>
      <c r="H203" s="190"/>
      <c r="I203" s="199"/>
    </row>
    <row r="204" spans="1:9" ht="20.100000000000001" customHeight="1" thickBot="1" x14ac:dyDescent="0.2">
      <c r="A204" s="186"/>
      <c r="B204" s="191"/>
      <c r="C204" s="188" t="str">
        <f>IF(ISERROR(VLOOKUP($A204,参加者名簿!$A:$D,2,FALSE))=TRUE,"",VLOOKUP($A204,参加者名簿!$A:$D,2,FALSE))</f>
        <v/>
      </c>
      <c r="D204" s="189"/>
      <c r="E204" s="186"/>
      <c r="F204" s="191"/>
      <c r="G204" s="188" t="str">
        <f>IF(ISERROR(VLOOKUP($E204,参加者名簿!$A:$D,2,FALSE))=TRUE,"",VLOOKUP($E204,参加者名簿!$A:$D,2,FALSE))</f>
        <v/>
      </c>
      <c r="H204" s="190"/>
      <c r="I204" s="199"/>
    </row>
    <row r="205" spans="1:9" ht="20.100000000000001" customHeight="1" thickBot="1" x14ac:dyDescent="0.2">
      <c r="A205" s="192" t="s">
        <v>488</v>
      </c>
      <c r="B205" s="193">
        <f>COUNTIFS(C184:C204,"農業者",D184:D204,"○")+COUNTIFS(G184:G204,"農業者",H184:H204,"○")</f>
        <v>0</v>
      </c>
      <c r="C205" s="265" t="s">
        <v>489</v>
      </c>
      <c r="D205" s="266"/>
      <c r="E205" s="193">
        <f>COUNTIFS(C184:C204,"農業者以外",D184:D204,"○")+COUNTIFS(G184:G204,"農業者以外",H184:H204,"○")</f>
        <v>0</v>
      </c>
      <c r="F205" s="194" t="s">
        <v>490</v>
      </c>
      <c r="G205" s="267">
        <f>SUMIF(D184:D204,"○",B184:B204)+SUMIF(H184:H204,"○",F184:F204)</f>
        <v>0</v>
      </c>
      <c r="H205" s="268"/>
      <c r="I205" s="227"/>
    </row>
    <row r="206" spans="1:9" ht="20.100000000000001" customHeight="1" x14ac:dyDescent="0.15">
      <c r="A206" s="195" t="s">
        <v>491</v>
      </c>
      <c r="B206" s="196"/>
      <c r="C206" s="196"/>
      <c r="D206" s="196"/>
      <c r="E206" s="196"/>
      <c r="F206" s="196"/>
      <c r="G206" s="196"/>
      <c r="H206" s="197"/>
      <c r="I206" s="199"/>
    </row>
    <row r="207" spans="1:9" ht="20.100000000000001" customHeight="1" x14ac:dyDescent="0.15">
      <c r="A207" s="198"/>
      <c r="B207" s="199"/>
      <c r="C207" s="199"/>
      <c r="D207" s="199"/>
      <c r="E207" s="199"/>
      <c r="F207" s="199"/>
      <c r="G207" s="199"/>
      <c r="H207" s="200"/>
      <c r="I207" s="199"/>
    </row>
    <row r="208" spans="1:9" ht="20.100000000000001" customHeight="1" x14ac:dyDescent="0.15">
      <c r="A208" s="198"/>
      <c r="B208" s="199"/>
      <c r="C208" s="199"/>
      <c r="D208" s="199"/>
      <c r="E208" s="199"/>
      <c r="F208" s="199"/>
      <c r="G208" s="199"/>
      <c r="H208" s="200"/>
      <c r="I208" s="199"/>
    </row>
    <row r="209" spans="1:20" ht="20.100000000000001" customHeight="1" x14ac:dyDescent="0.15">
      <c r="A209" s="198"/>
      <c r="B209" s="199"/>
      <c r="C209" s="199"/>
      <c r="D209" s="199"/>
      <c r="E209" s="199"/>
      <c r="F209" s="199"/>
      <c r="G209" s="199"/>
      <c r="H209" s="200"/>
      <c r="I209" s="199"/>
    </row>
    <row r="210" spans="1:20" ht="20.100000000000001" customHeight="1" x14ac:dyDescent="0.15">
      <c r="A210" s="198"/>
      <c r="B210" s="199"/>
      <c r="C210" s="199"/>
      <c r="D210" s="199"/>
      <c r="E210" s="199"/>
      <c r="F210" s="199"/>
      <c r="G210" s="199"/>
      <c r="H210" s="200"/>
      <c r="I210" s="199"/>
    </row>
    <row r="211" spans="1:20" ht="20.100000000000001" customHeight="1" x14ac:dyDescent="0.15">
      <c r="A211" s="198"/>
      <c r="B211" s="199"/>
      <c r="C211" s="199"/>
      <c r="D211" s="199"/>
      <c r="E211" s="199"/>
      <c r="F211" s="199"/>
      <c r="G211" s="199"/>
      <c r="H211" s="200"/>
      <c r="I211" s="199"/>
    </row>
    <row r="212" spans="1:20" ht="20.100000000000001" customHeight="1" x14ac:dyDescent="0.15">
      <c r="A212" s="198"/>
      <c r="B212" s="199"/>
      <c r="C212" s="199"/>
      <c r="D212" s="199"/>
      <c r="E212" s="199"/>
      <c r="F212" s="199"/>
      <c r="G212" s="199"/>
      <c r="H212" s="200"/>
      <c r="I212" s="199"/>
    </row>
    <row r="213" spans="1:20" ht="20.100000000000001" customHeight="1" x14ac:dyDescent="0.15">
      <c r="A213" s="198"/>
      <c r="B213" s="199"/>
      <c r="C213" s="199"/>
      <c r="D213" s="199"/>
      <c r="E213" s="199"/>
      <c r="F213" s="199"/>
      <c r="G213" s="199"/>
      <c r="H213" s="200"/>
      <c r="I213" s="199"/>
    </row>
    <row r="214" spans="1:20" ht="20.100000000000001" customHeight="1" thickBot="1" x14ac:dyDescent="0.2">
      <c r="A214" s="201"/>
      <c r="B214" s="202"/>
      <c r="C214" s="202"/>
      <c r="D214" s="202"/>
      <c r="E214" s="202"/>
      <c r="F214" s="202"/>
      <c r="G214" s="202"/>
      <c r="H214" s="203"/>
      <c r="I214" s="199"/>
    </row>
    <row r="215" spans="1:20" ht="20.100000000000001" customHeight="1" thickBot="1" x14ac:dyDescent="0.2">
      <c r="A215" s="204" t="s">
        <v>492</v>
      </c>
      <c r="B215" s="205" t="s">
        <v>493</v>
      </c>
      <c r="C215" s="205" t="s">
        <v>494</v>
      </c>
      <c r="D215" s="206"/>
    </row>
    <row r="216" spans="1:20" ht="20.100000000000001" customHeight="1" thickBot="1" x14ac:dyDescent="0.25">
      <c r="A216" s="255" t="str">
        <f>A173</f>
        <v>令和</v>
      </c>
      <c r="B216" s="247">
        <f>B173</f>
        <v>3</v>
      </c>
      <c r="C216" s="332" t="str">
        <f>C173</f>
        <v>年度　多面的機能支払交付金に係る作業日報</v>
      </c>
      <c r="D216" s="332"/>
      <c r="E216" s="332"/>
      <c r="F216" s="332"/>
      <c r="G216" s="178" t="s">
        <v>478</v>
      </c>
      <c r="H216" s="256">
        <f>H173+1</f>
        <v>6</v>
      </c>
      <c r="I216" s="223">
        <f>H216</f>
        <v>6</v>
      </c>
      <c r="J216" s="222">
        <f>F217</f>
        <v>0</v>
      </c>
      <c r="K216" s="222">
        <f>B218</f>
        <v>0</v>
      </c>
      <c r="L216" s="246" t="e">
        <f>F218-J219</f>
        <v>#VALUE!</v>
      </c>
      <c r="M216" s="244">
        <f>B248</f>
        <v>0</v>
      </c>
      <c r="N216" s="244">
        <f>E248</f>
        <v>0</v>
      </c>
      <c r="O216" s="222">
        <f>B220</f>
        <v>0</v>
      </c>
      <c r="P216" s="222">
        <f>D220</f>
        <v>0</v>
      </c>
      <c r="Q216" s="222">
        <f>F220</f>
        <v>0</v>
      </c>
      <c r="R216" s="33">
        <f>B224</f>
        <v>0</v>
      </c>
      <c r="S216" s="33">
        <f>D224</f>
        <v>0</v>
      </c>
      <c r="T216" s="33">
        <f>F224</f>
        <v>0</v>
      </c>
    </row>
    <row r="217" spans="1:20" ht="20.100000000000001" customHeight="1" thickBot="1" x14ac:dyDescent="0.25">
      <c r="A217" s="180" t="s">
        <v>479</v>
      </c>
      <c r="B217" s="277" t="str">
        <f>B174</f>
        <v>○○活動組織</v>
      </c>
      <c r="C217" s="277"/>
      <c r="D217" s="277"/>
      <c r="E217" s="181" t="s">
        <v>480</v>
      </c>
      <c r="F217" s="278"/>
      <c r="G217" s="279"/>
      <c r="H217" s="280"/>
      <c r="I217" s="224"/>
      <c r="M217" s="222"/>
      <c r="N217" s="222"/>
      <c r="O217" s="222"/>
      <c r="P217" s="222"/>
      <c r="Q217" s="222"/>
      <c r="R217" s="222"/>
    </row>
    <row r="218" spans="1:20" ht="20.100000000000001" customHeight="1" x14ac:dyDescent="0.15">
      <c r="A218" s="212" t="s">
        <v>12</v>
      </c>
      <c r="B218" s="219"/>
      <c r="C218" s="281" t="s">
        <v>481</v>
      </c>
      <c r="D218" s="281"/>
      <c r="E218" s="219"/>
      <c r="F218" s="218" t="str">
        <f>IF((E218-B218)*24=0,"",(E218-B218)*24)</f>
        <v/>
      </c>
      <c r="G218" s="282" t="s">
        <v>482</v>
      </c>
      <c r="H218" s="283"/>
      <c r="I218" s="225"/>
    </row>
    <row r="219" spans="1:20" ht="20.100000000000001" customHeight="1" thickBot="1" x14ac:dyDescent="0.2">
      <c r="A219" s="214" t="s">
        <v>498</v>
      </c>
      <c r="B219" s="220"/>
      <c r="C219" s="273" t="s">
        <v>481</v>
      </c>
      <c r="D219" s="273"/>
      <c r="E219" s="220"/>
      <c r="F219" s="217" t="str">
        <f>IF((E219-B219)*24=0,"",(E219-B219)*24)</f>
        <v/>
      </c>
      <c r="G219" s="274" t="s">
        <v>482</v>
      </c>
      <c r="H219" s="275"/>
      <c r="I219" s="225"/>
      <c r="J219" s="33">
        <f>IF(F219="",0,F219)</f>
        <v>0</v>
      </c>
    </row>
    <row r="220" spans="1:20" ht="20.100000000000001" customHeight="1" x14ac:dyDescent="0.15">
      <c r="A220" s="212" t="s">
        <v>495</v>
      </c>
      <c r="B220" s="271"/>
      <c r="C220" s="272"/>
      <c r="D220" s="271"/>
      <c r="E220" s="272"/>
      <c r="F220" s="271"/>
      <c r="G220" s="272"/>
      <c r="H220" s="208"/>
      <c r="I220" s="226"/>
    </row>
    <row r="221" spans="1:20" ht="20.100000000000001" customHeight="1" x14ac:dyDescent="0.15">
      <c r="A221" s="213" t="s">
        <v>496</v>
      </c>
      <c r="B221" s="269" t="str">
        <f>IF(B$220="","",(IFERROR(VLOOKUP(B$220,【選択肢】!$K$3:$O$74,2,)," ")))</f>
        <v/>
      </c>
      <c r="C221" s="270"/>
      <c r="D221" s="269" t="str">
        <f>IF(D$220="","",(IFERROR(VLOOKUP(D$220,【選択肢】!$K$3:$O$74,2,)," ")))</f>
        <v/>
      </c>
      <c r="E221" s="270"/>
      <c r="F221" s="269" t="str">
        <f>IF(F$220="","",(IFERROR(VLOOKUP(F$220,【選択肢】!$K$3:$O$74,2,)," ")))</f>
        <v/>
      </c>
      <c r="G221" s="270"/>
      <c r="H221" s="210"/>
      <c r="I221" s="226"/>
    </row>
    <row r="222" spans="1:20" ht="20.100000000000001" customHeight="1" x14ac:dyDescent="0.15">
      <c r="A222" s="213" t="s">
        <v>17</v>
      </c>
      <c r="B222" s="269" t="str">
        <f>IF(B$220="","",(IFERROR(VLOOKUP(B$220,【選択肢】!$K$3:$O$74,4,)," ")))</f>
        <v/>
      </c>
      <c r="C222" s="270"/>
      <c r="D222" s="269" t="str">
        <f>IF(D$220="","",(IFERROR(VLOOKUP(D$220,【選択肢】!$K$3:$O$74,4,)," ")))</f>
        <v/>
      </c>
      <c r="E222" s="270"/>
      <c r="F222" s="269" t="str">
        <f>IF(F$220="","",(IFERROR(VLOOKUP(F$220,【選択肢】!$K$3:$O$74,4,)," ")))</f>
        <v/>
      </c>
      <c r="G222" s="270"/>
      <c r="H222" s="210"/>
      <c r="I222" s="226"/>
    </row>
    <row r="223" spans="1:20" ht="20.100000000000001" customHeight="1" x14ac:dyDescent="0.15">
      <c r="A223" s="214" t="s">
        <v>497</v>
      </c>
      <c r="B223" s="269" t="str">
        <f>IF(B$220="","",(IFERROR(VLOOKUP(B$220,【選択肢】!$K$3:$O$74,5,)," ")))</f>
        <v/>
      </c>
      <c r="C223" s="270"/>
      <c r="D223" s="269" t="str">
        <f>IF(D$220="","",(IFERROR(VLOOKUP(D$220,【選択肢】!$K$3:$O$74,5,)," ")))</f>
        <v/>
      </c>
      <c r="E223" s="270"/>
      <c r="F223" s="269" t="str">
        <f>IF(F$220="","",(IFERROR(VLOOKUP(F$220,【選択肢】!$K$3:$O$74,5,)," ")))</f>
        <v/>
      </c>
      <c r="G223" s="270"/>
      <c r="H223" s="211"/>
      <c r="I223" s="226"/>
    </row>
    <row r="224" spans="1:20" ht="20.100000000000001" customHeight="1" thickBot="1" x14ac:dyDescent="0.2">
      <c r="A224" s="215" t="s">
        <v>9</v>
      </c>
      <c r="B224" s="258"/>
      <c r="C224" s="259"/>
      <c r="D224" s="258"/>
      <c r="E224" s="259"/>
      <c r="F224" s="260"/>
      <c r="G224" s="261"/>
      <c r="H224" s="209"/>
      <c r="I224" s="226"/>
    </row>
    <row r="225" spans="1:9" ht="20.100000000000001" customHeight="1" x14ac:dyDescent="0.15">
      <c r="A225" s="262" t="s">
        <v>483</v>
      </c>
      <c r="B225" s="263"/>
      <c r="C225" s="263"/>
      <c r="D225" s="263"/>
      <c r="E225" s="263"/>
      <c r="F225" s="263"/>
      <c r="G225" s="263"/>
      <c r="H225" s="264"/>
      <c r="I225" s="216"/>
    </row>
    <row r="226" spans="1:9" ht="20.100000000000001" customHeight="1" x14ac:dyDescent="0.15">
      <c r="A226" s="182" t="s">
        <v>484</v>
      </c>
      <c r="B226" s="183" t="s">
        <v>485</v>
      </c>
      <c r="C226" s="184" t="s">
        <v>474</v>
      </c>
      <c r="D226" s="185" t="s">
        <v>486</v>
      </c>
      <c r="E226" s="182" t="s">
        <v>484</v>
      </c>
      <c r="F226" s="183" t="s">
        <v>485</v>
      </c>
      <c r="G226" s="184" t="s">
        <v>474</v>
      </c>
      <c r="H226" s="185" t="s">
        <v>486</v>
      </c>
      <c r="I226" s="216"/>
    </row>
    <row r="227" spans="1:9" ht="20.100000000000001" customHeight="1" x14ac:dyDescent="0.15">
      <c r="A227" s="186"/>
      <c r="B227" s="187"/>
      <c r="C227" s="188" t="str">
        <f>IF(ISERROR(VLOOKUP($A227,参加者名簿!$A:$D,2,FALSE))=TRUE,"",VLOOKUP($A227,参加者名簿!$A:$D,2,FALSE))</f>
        <v/>
      </c>
      <c r="D227" s="189"/>
      <c r="E227" s="186"/>
      <c r="F227" s="187"/>
      <c r="G227" s="188" t="str">
        <f>IF(ISERROR(VLOOKUP($E227,参加者名簿!$A:$D,2,FALSE))=TRUE,"",VLOOKUP($E227,参加者名簿!$A:$D,2,FALSE))</f>
        <v/>
      </c>
      <c r="H227" s="190"/>
      <c r="I227" s="199"/>
    </row>
    <row r="228" spans="1:9" ht="20.100000000000001" customHeight="1" x14ac:dyDescent="0.15">
      <c r="A228" s="186"/>
      <c r="B228" s="187"/>
      <c r="C228" s="188" t="str">
        <f>IF(ISERROR(VLOOKUP($A228,参加者名簿!$A:$D,2,FALSE))=TRUE,"",VLOOKUP($A228,参加者名簿!$A:$D,2,FALSE))</f>
        <v/>
      </c>
      <c r="D228" s="189"/>
      <c r="E228" s="186"/>
      <c r="F228" s="187"/>
      <c r="G228" s="188" t="str">
        <f>IF(ISERROR(VLOOKUP($E228,参加者名簿!$A:$D,2,FALSE))=TRUE,"",VLOOKUP($E228,参加者名簿!$A:$D,2,FALSE))</f>
        <v/>
      </c>
      <c r="H228" s="190"/>
      <c r="I228" s="199"/>
    </row>
    <row r="229" spans="1:9" ht="20.100000000000001" customHeight="1" x14ac:dyDescent="0.15">
      <c r="A229" s="186"/>
      <c r="B229" s="187"/>
      <c r="C229" s="188" t="str">
        <f>IF(ISERROR(VLOOKUP($A229,参加者名簿!$A:$D,2,FALSE))=TRUE,"",VLOOKUP($A229,参加者名簿!$A:$D,2,FALSE))</f>
        <v/>
      </c>
      <c r="D229" s="189"/>
      <c r="E229" s="186"/>
      <c r="F229" s="187"/>
      <c r="G229" s="188" t="str">
        <f>IF(ISERROR(VLOOKUP($E229,参加者名簿!$A:$D,2,FALSE))=TRUE,"",VLOOKUP($E229,参加者名簿!$A:$D,2,FALSE))</f>
        <v/>
      </c>
      <c r="H229" s="190"/>
      <c r="I229" s="199"/>
    </row>
    <row r="230" spans="1:9" ht="20.100000000000001" customHeight="1" x14ac:dyDescent="0.15">
      <c r="A230" s="186"/>
      <c r="B230" s="187"/>
      <c r="C230" s="188" t="str">
        <f>IF(ISERROR(VLOOKUP($A230,参加者名簿!$A:$D,2,FALSE))=TRUE,"",VLOOKUP($A230,参加者名簿!$A:$D,2,FALSE))</f>
        <v/>
      </c>
      <c r="D230" s="189"/>
      <c r="E230" s="186"/>
      <c r="F230" s="187"/>
      <c r="G230" s="188" t="str">
        <f>IF(ISERROR(VLOOKUP($E230,参加者名簿!$A:$D,2,FALSE))=TRUE,"",VLOOKUP($E230,参加者名簿!$A:$D,2,FALSE))</f>
        <v/>
      </c>
      <c r="H230" s="190"/>
      <c r="I230" s="199"/>
    </row>
    <row r="231" spans="1:9" ht="20.100000000000001" customHeight="1" x14ac:dyDescent="0.15">
      <c r="A231" s="186"/>
      <c r="B231" s="187"/>
      <c r="C231" s="188" t="str">
        <f>IF(ISERROR(VLOOKUP($A231,参加者名簿!$A:$D,2,FALSE))=TRUE,"",VLOOKUP($A231,参加者名簿!$A:$D,2,FALSE))</f>
        <v/>
      </c>
      <c r="D231" s="189"/>
      <c r="E231" s="186"/>
      <c r="F231" s="187"/>
      <c r="G231" s="188" t="str">
        <f>IF(ISERROR(VLOOKUP($E231,参加者名簿!$A:$D,2,FALSE))=TRUE,"",VLOOKUP($E231,参加者名簿!$A:$D,2,FALSE))</f>
        <v/>
      </c>
      <c r="H231" s="190"/>
      <c r="I231" s="199"/>
    </row>
    <row r="232" spans="1:9" ht="20.100000000000001" customHeight="1" x14ac:dyDescent="0.15">
      <c r="A232" s="186"/>
      <c r="B232" s="187"/>
      <c r="C232" s="188" t="str">
        <f>IF(ISERROR(VLOOKUP($A232,参加者名簿!$A:$D,2,FALSE))=TRUE,"",VLOOKUP($A232,参加者名簿!$A:$D,2,FALSE))</f>
        <v/>
      </c>
      <c r="D232" s="189"/>
      <c r="E232" s="186"/>
      <c r="F232" s="187"/>
      <c r="G232" s="188" t="str">
        <f>IF(ISERROR(VLOOKUP($E232,参加者名簿!$A:$D,2,FALSE))=TRUE,"",VLOOKUP($E232,参加者名簿!$A:$D,2,FALSE))</f>
        <v/>
      </c>
      <c r="H232" s="190"/>
      <c r="I232" s="199"/>
    </row>
    <row r="233" spans="1:9" ht="20.100000000000001" customHeight="1" x14ac:dyDescent="0.15">
      <c r="A233" s="186"/>
      <c r="B233" s="191"/>
      <c r="C233" s="188" t="str">
        <f>IF(ISERROR(VLOOKUP($A233,参加者名簿!$A:$D,2,FALSE))=TRUE,"",VLOOKUP($A233,参加者名簿!$A:$D,2,FALSE))</f>
        <v/>
      </c>
      <c r="D233" s="189"/>
      <c r="E233" s="186"/>
      <c r="F233" s="187"/>
      <c r="G233" s="188" t="str">
        <f>IF(ISERROR(VLOOKUP($E233,参加者名簿!$A:$D,2,FALSE))=TRUE,"",VLOOKUP($E233,参加者名簿!$A:$D,2,FALSE))</f>
        <v/>
      </c>
      <c r="H233" s="190"/>
      <c r="I233" s="199"/>
    </row>
    <row r="234" spans="1:9" ht="20.100000000000001" customHeight="1" x14ac:dyDescent="0.15">
      <c r="A234" s="186"/>
      <c r="B234" s="191"/>
      <c r="C234" s="188" t="str">
        <f>IF(ISERROR(VLOOKUP($A234,参加者名簿!$A:$D,2,FALSE))=TRUE,"",VLOOKUP($A234,参加者名簿!$A:$D,2,FALSE))</f>
        <v/>
      </c>
      <c r="D234" s="189"/>
      <c r="E234" s="186"/>
      <c r="F234" s="187"/>
      <c r="G234" s="188" t="str">
        <f>IF(ISERROR(VLOOKUP($E234,参加者名簿!$A:$D,2,FALSE))=TRUE,"",VLOOKUP($E234,参加者名簿!$A:$D,2,FALSE))</f>
        <v/>
      </c>
      <c r="H234" s="190"/>
      <c r="I234" s="199"/>
    </row>
    <row r="235" spans="1:9" ht="20.100000000000001" customHeight="1" x14ac:dyDescent="0.15">
      <c r="A235" s="186"/>
      <c r="B235" s="191"/>
      <c r="C235" s="188" t="str">
        <f>IF(ISERROR(VLOOKUP($A235,参加者名簿!$A:$D,2,FALSE))=TRUE,"",VLOOKUP($A235,参加者名簿!$A:$D,2,FALSE))</f>
        <v/>
      </c>
      <c r="D235" s="189"/>
      <c r="E235" s="186"/>
      <c r="F235" s="187"/>
      <c r="G235" s="188" t="str">
        <f>IF(ISERROR(VLOOKUP($E235,参加者名簿!$A:$D,2,FALSE))=TRUE,"",VLOOKUP($E235,参加者名簿!$A:$D,2,FALSE))</f>
        <v/>
      </c>
      <c r="H235" s="190"/>
      <c r="I235" s="199"/>
    </row>
    <row r="236" spans="1:9" ht="20.100000000000001" customHeight="1" x14ac:dyDescent="0.15">
      <c r="A236" s="186"/>
      <c r="B236" s="191"/>
      <c r="C236" s="188" t="str">
        <f>IF(ISERROR(VLOOKUP($A236,参加者名簿!$A:$D,2,FALSE))=TRUE,"",VLOOKUP($A236,参加者名簿!$A:$D,2,FALSE))</f>
        <v/>
      </c>
      <c r="D236" s="189"/>
      <c r="E236" s="186"/>
      <c r="F236" s="187"/>
      <c r="G236" s="188" t="str">
        <f>IF(ISERROR(VLOOKUP($E236,参加者名簿!$A:$D,2,FALSE))=TRUE,"",VLOOKUP($E236,参加者名簿!$A:$D,2,FALSE))</f>
        <v/>
      </c>
      <c r="H236" s="190"/>
      <c r="I236" s="199"/>
    </row>
    <row r="237" spans="1:9" ht="20.100000000000001" customHeight="1" x14ac:dyDescent="0.15">
      <c r="A237" s="186"/>
      <c r="B237" s="191"/>
      <c r="C237" s="188" t="str">
        <f>IF(ISERROR(VLOOKUP($A237,参加者名簿!$A:$D,2,FALSE))=TRUE,"",VLOOKUP($A237,参加者名簿!$A:$D,2,FALSE))</f>
        <v/>
      </c>
      <c r="D237" s="189"/>
      <c r="E237" s="186"/>
      <c r="F237" s="187"/>
      <c r="G237" s="188" t="str">
        <f>IF(ISERROR(VLOOKUP($E237,参加者名簿!$A:$D,2,FALSE))=TRUE,"",VLOOKUP($E237,参加者名簿!$A:$D,2,FALSE))</f>
        <v/>
      </c>
      <c r="H237" s="190"/>
      <c r="I237" s="199"/>
    </row>
    <row r="238" spans="1:9" ht="20.100000000000001" customHeight="1" x14ac:dyDescent="0.15">
      <c r="A238" s="186"/>
      <c r="B238" s="191"/>
      <c r="C238" s="188" t="str">
        <f>IF(ISERROR(VLOOKUP($A238,参加者名簿!$A:$D,2,FALSE))=TRUE,"",VLOOKUP($A238,参加者名簿!$A:$D,2,FALSE))</f>
        <v/>
      </c>
      <c r="D238" s="189"/>
      <c r="E238" s="186"/>
      <c r="F238" s="187"/>
      <c r="G238" s="188" t="str">
        <f>IF(ISERROR(VLOOKUP($E238,参加者名簿!$A:$D,2,FALSE))=TRUE,"",VLOOKUP($E238,参加者名簿!$A:$D,2,FALSE))</f>
        <v/>
      </c>
      <c r="H238" s="190"/>
      <c r="I238" s="199"/>
    </row>
    <row r="239" spans="1:9" ht="20.100000000000001" customHeight="1" x14ac:dyDescent="0.15">
      <c r="A239" s="186"/>
      <c r="B239" s="191"/>
      <c r="C239" s="188" t="str">
        <f>IF(ISERROR(VLOOKUP($A239,参加者名簿!$A:$D,2,FALSE))=TRUE,"",VLOOKUP($A239,参加者名簿!$A:$D,2,FALSE))</f>
        <v/>
      </c>
      <c r="D239" s="189"/>
      <c r="E239" s="186"/>
      <c r="F239" s="187"/>
      <c r="G239" s="188" t="str">
        <f>IF(ISERROR(VLOOKUP($E239,参加者名簿!$A:$D,2,FALSE))=TRUE,"",VLOOKUP($E239,参加者名簿!$A:$D,2,FALSE))</f>
        <v/>
      </c>
      <c r="H239" s="190"/>
      <c r="I239" s="199"/>
    </row>
    <row r="240" spans="1:9" ht="20.100000000000001" customHeight="1" x14ac:dyDescent="0.15">
      <c r="A240" s="186"/>
      <c r="B240" s="191"/>
      <c r="C240" s="188" t="str">
        <f>IF(ISERROR(VLOOKUP($A240,参加者名簿!$A:$D,2,FALSE))=TRUE,"",VLOOKUP($A240,参加者名簿!$A:$D,2,FALSE))</f>
        <v/>
      </c>
      <c r="D240" s="189"/>
      <c r="E240" s="186"/>
      <c r="F240" s="187"/>
      <c r="G240" s="188" t="str">
        <f>IF(ISERROR(VLOOKUP($E240,参加者名簿!$A:$D,2,FALSE))=TRUE,"",VLOOKUP($E240,参加者名簿!$A:$D,2,FALSE))</f>
        <v/>
      </c>
      <c r="H240" s="190"/>
      <c r="I240" s="199"/>
    </row>
    <row r="241" spans="1:9" ht="20.100000000000001" customHeight="1" x14ac:dyDescent="0.15">
      <c r="A241" s="186"/>
      <c r="B241" s="191"/>
      <c r="C241" s="188" t="str">
        <f>IF(ISERROR(VLOOKUP($A241,参加者名簿!$A:$D,2,FALSE))=TRUE,"",VLOOKUP($A241,参加者名簿!$A:$D,2,FALSE))</f>
        <v/>
      </c>
      <c r="D241" s="189"/>
      <c r="E241" s="186"/>
      <c r="F241" s="187"/>
      <c r="G241" s="188" t="str">
        <f>IF(ISERROR(VLOOKUP($E241,参加者名簿!$A:$D,2,FALSE))=TRUE,"",VLOOKUP($E241,参加者名簿!$A:$D,2,FALSE))</f>
        <v/>
      </c>
      <c r="H241" s="190"/>
      <c r="I241" s="199"/>
    </row>
    <row r="242" spans="1:9" ht="20.100000000000001" customHeight="1" x14ac:dyDescent="0.15">
      <c r="A242" s="186"/>
      <c r="B242" s="191"/>
      <c r="C242" s="188" t="str">
        <f>IF(ISERROR(VLOOKUP($A242,参加者名簿!$A:$D,2,FALSE))=TRUE,"",VLOOKUP($A242,参加者名簿!$A:$D,2,FALSE))</f>
        <v/>
      </c>
      <c r="D242" s="189"/>
      <c r="E242" s="186"/>
      <c r="F242" s="191"/>
      <c r="G242" s="188" t="str">
        <f>IF(ISERROR(VLOOKUP($E242,参加者名簿!$A:$D,2,FALSE))=TRUE,"",VLOOKUP($E242,参加者名簿!$A:$D,2,FALSE))</f>
        <v/>
      </c>
      <c r="H242" s="190"/>
      <c r="I242" s="199"/>
    </row>
    <row r="243" spans="1:9" ht="20.100000000000001" customHeight="1" x14ac:dyDescent="0.15">
      <c r="A243" s="186"/>
      <c r="B243" s="191"/>
      <c r="C243" s="188" t="str">
        <f>IF(ISERROR(VLOOKUP($A243,参加者名簿!$A:$D,2,FALSE))=TRUE,"",VLOOKUP($A243,参加者名簿!$A:$D,2,FALSE))</f>
        <v/>
      </c>
      <c r="D243" s="189"/>
      <c r="E243" s="186"/>
      <c r="F243" s="191"/>
      <c r="G243" s="188" t="str">
        <f>IF(ISERROR(VLOOKUP($E243,参加者名簿!$A:$D,2,FALSE))=TRUE,"",VLOOKUP($E243,参加者名簿!$A:$D,2,FALSE))</f>
        <v/>
      </c>
      <c r="H243" s="190"/>
      <c r="I243" s="199"/>
    </row>
    <row r="244" spans="1:9" ht="20.100000000000001" customHeight="1" x14ac:dyDescent="0.15">
      <c r="A244" s="186"/>
      <c r="B244" s="191"/>
      <c r="C244" s="188" t="str">
        <f>IF(ISERROR(VLOOKUP($A244,参加者名簿!$A:$D,2,FALSE))=TRUE,"",VLOOKUP($A244,参加者名簿!$A:$D,2,FALSE))</f>
        <v/>
      </c>
      <c r="D244" s="189"/>
      <c r="E244" s="186"/>
      <c r="F244" s="191"/>
      <c r="G244" s="188" t="str">
        <f>IF(ISERROR(VLOOKUP($E244,参加者名簿!$A:$D,2,FALSE))=TRUE,"",VLOOKUP($E244,参加者名簿!$A:$D,2,FALSE))</f>
        <v/>
      </c>
      <c r="H244" s="190"/>
      <c r="I244" s="199"/>
    </row>
    <row r="245" spans="1:9" ht="20.100000000000001" customHeight="1" x14ac:dyDescent="0.15">
      <c r="A245" s="186"/>
      <c r="B245" s="191"/>
      <c r="C245" s="188" t="str">
        <f>IF(ISERROR(VLOOKUP($A245,参加者名簿!$A:$D,2,FALSE))=TRUE,"",VLOOKUP($A245,参加者名簿!$A:$D,2,FALSE))</f>
        <v/>
      </c>
      <c r="D245" s="189"/>
      <c r="E245" s="186"/>
      <c r="F245" s="191"/>
      <c r="G245" s="188" t="str">
        <f>IF(ISERROR(VLOOKUP($E245,参加者名簿!$A:$D,2,FALSE))=TRUE,"",VLOOKUP($E245,参加者名簿!$A:$D,2,FALSE))</f>
        <v/>
      </c>
      <c r="H245" s="190"/>
      <c r="I245" s="199"/>
    </row>
    <row r="246" spans="1:9" ht="20.100000000000001" customHeight="1" x14ac:dyDescent="0.15">
      <c r="A246" s="186"/>
      <c r="B246" s="191"/>
      <c r="C246" s="188" t="str">
        <f>IF(ISERROR(VLOOKUP($A246,参加者名簿!$A:$D,2,FALSE))=TRUE,"",VLOOKUP($A246,参加者名簿!$A:$D,2,FALSE))</f>
        <v/>
      </c>
      <c r="D246" s="189"/>
      <c r="E246" s="186"/>
      <c r="F246" s="191"/>
      <c r="G246" s="188" t="str">
        <f>IF(ISERROR(VLOOKUP($E246,参加者名簿!$A:$D,2,FALSE))=TRUE,"",VLOOKUP($E246,参加者名簿!$A:$D,2,FALSE))</f>
        <v/>
      </c>
      <c r="H246" s="190"/>
      <c r="I246" s="199"/>
    </row>
    <row r="247" spans="1:9" ht="20.100000000000001" customHeight="1" thickBot="1" x14ac:dyDescent="0.2">
      <c r="A247" s="186"/>
      <c r="B247" s="191"/>
      <c r="C247" s="188" t="str">
        <f>IF(ISERROR(VLOOKUP($A247,参加者名簿!$A:$D,2,FALSE))=TRUE,"",VLOOKUP($A247,参加者名簿!$A:$D,2,FALSE))</f>
        <v/>
      </c>
      <c r="D247" s="189"/>
      <c r="E247" s="186"/>
      <c r="F247" s="191"/>
      <c r="G247" s="188" t="str">
        <f>IF(ISERROR(VLOOKUP($E247,参加者名簿!$A:$D,2,FALSE))=TRUE,"",VLOOKUP($E247,参加者名簿!$A:$D,2,FALSE))</f>
        <v/>
      </c>
      <c r="H247" s="190"/>
      <c r="I247" s="199"/>
    </row>
    <row r="248" spans="1:9" ht="20.100000000000001" customHeight="1" thickBot="1" x14ac:dyDescent="0.2">
      <c r="A248" s="192" t="s">
        <v>488</v>
      </c>
      <c r="B248" s="193">
        <f>COUNTIFS(C227:C247,"農業者",D227:D247,"○")+COUNTIFS(G227:G247,"農業者",H227:H247,"○")</f>
        <v>0</v>
      </c>
      <c r="C248" s="265" t="s">
        <v>489</v>
      </c>
      <c r="D248" s="266"/>
      <c r="E248" s="193">
        <f>COUNTIFS(C227:C247,"農業者以外",D227:D247,"○")+COUNTIFS(G227:G247,"農業者以外",H227:H247,"○")</f>
        <v>0</v>
      </c>
      <c r="F248" s="194" t="s">
        <v>490</v>
      </c>
      <c r="G248" s="267">
        <f>SUMIF(D227:D247,"○",B227:B247)+SUMIF(H227:H247,"○",F227:F247)</f>
        <v>0</v>
      </c>
      <c r="H248" s="268"/>
      <c r="I248" s="227"/>
    </row>
    <row r="249" spans="1:9" ht="20.100000000000001" customHeight="1" x14ac:dyDescent="0.15">
      <c r="A249" s="195" t="s">
        <v>491</v>
      </c>
      <c r="B249" s="196"/>
      <c r="C249" s="196"/>
      <c r="D249" s="196"/>
      <c r="E249" s="196"/>
      <c r="F249" s="196"/>
      <c r="G249" s="196"/>
      <c r="H249" s="197"/>
      <c r="I249" s="199"/>
    </row>
    <row r="250" spans="1:9" ht="20.100000000000001" customHeight="1" x14ac:dyDescent="0.15">
      <c r="A250" s="198"/>
      <c r="B250" s="199"/>
      <c r="C250" s="199"/>
      <c r="D250" s="199"/>
      <c r="E250" s="199"/>
      <c r="F250" s="199"/>
      <c r="G250" s="199"/>
      <c r="H250" s="200"/>
      <c r="I250" s="199"/>
    </row>
    <row r="251" spans="1:9" ht="20.100000000000001" customHeight="1" x14ac:dyDescent="0.15">
      <c r="A251" s="198"/>
      <c r="B251" s="199"/>
      <c r="C251" s="199"/>
      <c r="D251" s="199"/>
      <c r="E251" s="199"/>
      <c r="F251" s="199"/>
      <c r="G251" s="199"/>
      <c r="H251" s="200"/>
      <c r="I251" s="199"/>
    </row>
    <row r="252" spans="1:9" ht="20.100000000000001" customHeight="1" x14ac:dyDescent="0.15">
      <c r="A252" s="198"/>
      <c r="B252" s="199"/>
      <c r="C252" s="199"/>
      <c r="D252" s="199"/>
      <c r="E252" s="199"/>
      <c r="F252" s="199"/>
      <c r="G252" s="199"/>
      <c r="H252" s="200"/>
      <c r="I252" s="199"/>
    </row>
    <row r="253" spans="1:9" ht="20.100000000000001" customHeight="1" x14ac:dyDescent="0.15">
      <c r="A253" s="198"/>
      <c r="B253" s="199"/>
      <c r="C253" s="199"/>
      <c r="D253" s="199"/>
      <c r="E253" s="199"/>
      <c r="F253" s="199"/>
      <c r="G253" s="199"/>
      <c r="H253" s="200"/>
      <c r="I253" s="199"/>
    </row>
    <row r="254" spans="1:9" ht="20.100000000000001" customHeight="1" x14ac:dyDescent="0.15">
      <c r="A254" s="198"/>
      <c r="B254" s="199"/>
      <c r="C254" s="199"/>
      <c r="D254" s="199"/>
      <c r="E254" s="199"/>
      <c r="F254" s="199"/>
      <c r="G254" s="199"/>
      <c r="H254" s="200"/>
      <c r="I254" s="199"/>
    </row>
    <row r="255" spans="1:9" ht="20.100000000000001" customHeight="1" x14ac:dyDescent="0.15">
      <c r="A255" s="198"/>
      <c r="B255" s="199"/>
      <c r="C255" s="199"/>
      <c r="D255" s="199"/>
      <c r="E255" s="199"/>
      <c r="F255" s="199"/>
      <c r="G255" s="199"/>
      <c r="H255" s="200"/>
      <c r="I255" s="199"/>
    </row>
    <row r="256" spans="1:9" ht="20.100000000000001" customHeight="1" x14ac:dyDescent="0.15">
      <c r="A256" s="198"/>
      <c r="B256" s="199"/>
      <c r="C256" s="199"/>
      <c r="D256" s="199"/>
      <c r="E256" s="199"/>
      <c r="F256" s="199"/>
      <c r="G256" s="199"/>
      <c r="H256" s="200"/>
      <c r="I256" s="199"/>
    </row>
    <row r="257" spans="1:20" ht="20.100000000000001" customHeight="1" thickBot="1" x14ac:dyDescent="0.2">
      <c r="A257" s="201"/>
      <c r="B257" s="202"/>
      <c r="C257" s="202"/>
      <c r="D257" s="202"/>
      <c r="E257" s="202"/>
      <c r="F257" s="202"/>
      <c r="G257" s="202"/>
      <c r="H257" s="203"/>
      <c r="I257" s="199"/>
    </row>
    <row r="258" spans="1:20" ht="20.100000000000001" customHeight="1" thickBot="1" x14ac:dyDescent="0.2">
      <c r="A258" s="204" t="s">
        <v>492</v>
      </c>
      <c r="B258" s="205" t="s">
        <v>493</v>
      </c>
      <c r="C258" s="205" t="s">
        <v>494</v>
      </c>
      <c r="D258" s="206"/>
    </row>
    <row r="259" spans="1:20" ht="20.100000000000001" customHeight="1" thickBot="1" x14ac:dyDescent="0.25">
      <c r="A259" s="255" t="str">
        <f>A216</f>
        <v>令和</v>
      </c>
      <c r="B259" s="247">
        <f>B216</f>
        <v>3</v>
      </c>
      <c r="C259" s="332" t="str">
        <f>C216</f>
        <v>年度　多面的機能支払交付金に係る作業日報</v>
      </c>
      <c r="D259" s="332"/>
      <c r="E259" s="332"/>
      <c r="F259" s="332"/>
      <c r="G259" s="178" t="s">
        <v>478</v>
      </c>
      <c r="H259" s="256">
        <f>H216+1</f>
        <v>7</v>
      </c>
      <c r="I259" s="223">
        <f>H259</f>
        <v>7</v>
      </c>
      <c r="J259" s="222">
        <f>F260</f>
        <v>0</v>
      </c>
      <c r="K259" s="222">
        <f>B261</f>
        <v>0</v>
      </c>
      <c r="L259" s="246" t="e">
        <f>F261-J262</f>
        <v>#VALUE!</v>
      </c>
      <c r="M259" s="244">
        <f>B291</f>
        <v>0</v>
      </c>
      <c r="N259" s="244">
        <f>E291</f>
        <v>0</v>
      </c>
      <c r="O259" s="222">
        <f>B263</f>
        <v>0</v>
      </c>
      <c r="P259" s="222">
        <f>D263</f>
        <v>0</v>
      </c>
      <c r="Q259" s="222">
        <f>F263</f>
        <v>0</v>
      </c>
      <c r="R259" s="33">
        <f>B267</f>
        <v>0</v>
      </c>
      <c r="S259" s="33">
        <f>D267</f>
        <v>0</v>
      </c>
      <c r="T259" s="33">
        <f>F267</f>
        <v>0</v>
      </c>
    </row>
    <row r="260" spans="1:20" ht="20.100000000000001" customHeight="1" thickBot="1" x14ac:dyDescent="0.25">
      <c r="A260" s="180" t="s">
        <v>479</v>
      </c>
      <c r="B260" s="277" t="str">
        <f>B217</f>
        <v>○○活動組織</v>
      </c>
      <c r="C260" s="277"/>
      <c r="D260" s="277"/>
      <c r="E260" s="181" t="s">
        <v>480</v>
      </c>
      <c r="F260" s="278"/>
      <c r="G260" s="279"/>
      <c r="H260" s="280"/>
      <c r="I260" s="224"/>
      <c r="M260" s="222"/>
      <c r="N260" s="222"/>
      <c r="O260" s="222"/>
      <c r="P260" s="222"/>
      <c r="Q260" s="222"/>
      <c r="R260" s="222"/>
    </row>
    <row r="261" spans="1:20" ht="20.100000000000001" customHeight="1" x14ac:dyDescent="0.15">
      <c r="A261" s="212" t="s">
        <v>12</v>
      </c>
      <c r="B261" s="219"/>
      <c r="C261" s="281" t="s">
        <v>481</v>
      </c>
      <c r="D261" s="281"/>
      <c r="E261" s="219"/>
      <c r="F261" s="218" t="str">
        <f>IF((E261-B261)*24=0,"",(E261-B261)*24)</f>
        <v/>
      </c>
      <c r="G261" s="282" t="s">
        <v>482</v>
      </c>
      <c r="H261" s="283"/>
      <c r="I261" s="225"/>
    </row>
    <row r="262" spans="1:20" ht="20.100000000000001" customHeight="1" thickBot="1" x14ac:dyDescent="0.2">
      <c r="A262" s="214" t="s">
        <v>498</v>
      </c>
      <c r="B262" s="220"/>
      <c r="C262" s="273" t="s">
        <v>481</v>
      </c>
      <c r="D262" s="273"/>
      <c r="E262" s="220"/>
      <c r="F262" s="217" t="str">
        <f>IF((E262-B262)*24=0,"",(E262-B262)*24)</f>
        <v/>
      </c>
      <c r="G262" s="274" t="s">
        <v>482</v>
      </c>
      <c r="H262" s="275"/>
      <c r="I262" s="225"/>
      <c r="J262" s="33">
        <f>IF(F262="",0,F262)</f>
        <v>0</v>
      </c>
    </row>
    <row r="263" spans="1:20" ht="20.100000000000001" customHeight="1" x14ac:dyDescent="0.15">
      <c r="A263" s="212" t="s">
        <v>495</v>
      </c>
      <c r="B263" s="271"/>
      <c r="C263" s="272"/>
      <c r="D263" s="271"/>
      <c r="E263" s="272"/>
      <c r="F263" s="271"/>
      <c r="G263" s="272"/>
      <c r="H263" s="208"/>
      <c r="I263" s="226"/>
    </row>
    <row r="264" spans="1:20" ht="20.100000000000001" customHeight="1" x14ac:dyDescent="0.15">
      <c r="A264" s="213" t="s">
        <v>496</v>
      </c>
      <c r="B264" s="269" t="str">
        <f>IF(B$263="","",(IFERROR(VLOOKUP(B$263,【選択肢】!$K$3:$O$74,2,)," ")))</f>
        <v/>
      </c>
      <c r="C264" s="270"/>
      <c r="D264" s="269" t="str">
        <f>IF(D$263="","",(IFERROR(VLOOKUP(D$263,【選択肢】!$K$3:$O$74,2,)," ")))</f>
        <v/>
      </c>
      <c r="E264" s="270"/>
      <c r="F264" s="269" t="str">
        <f>IF(F$263="","",(IFERROR(VLOOKUP(F$263,【選択肢】!$K$3:$O$74,2,)," ")))</f>
        <v/>
      </c>
      <c r="G264" s="270"/>
      <c r="H264" s="210"/>
      <c r="I264" s="226"/>
    </row>
    <row r="265" spans="1:20" ht="20.100000000000001" customHeight="1" x14ac:dyDescent="0.15">
      <c r="A265" s="213" t="s">
        <v>17</v>
      </c>
      <c r="B265" s="269" t="str">
        <f>IF(B$263="","",(IFERROR(VLOOKUP(B$263,【選択肢】!$K$3:$O$74,4,)," ")))</f>
        <v/>
      </c>
      <c r="C265" s="270"/>
      <c r="D265" s="269" t="str">
        <f>IF(D$263="","",(IFERROR(VLOOKUP(D$263,【選択肢】!$K$3:$O$74,4,)," ")))</f>
        <v/>
      </c>
      <c r="E265" s="270"/>
      <c r="F265" s="269" t="str">
        <f>IF(F$263="","",(IFERROR(VLOOKUP(F$263,【選択肢】!$K$3:$O$74,4,)," ")))</f>
        <v/>
      </c>
      <c r="G265" s="270"/>
      <c r="H265" s="210"/>
      <c r="I265" s="226"/>
    </row>
    <row r="266" spans="1:20" ht="20.100000000000001" customHeight="1" x14ac:dyDescent="0.15">
      <c r="A266" s="214" t="s">
        <v>497</v>
      </c>
      <c r="B266" s="269" t="str">
        <f>IF(B$263="","",(IFERROR(VLOOKUP(B$263,【選択肢】!$K$3:$O$74,5,)," ")))</f>
        <v/>
      </c>
      <c r="C266" s="270"/>
      <c r="D266" s="269" t="str">
        <f>IF(D$263="","",(IFERROR(VLOOKUP(D$263,【選択肢】!$K$3:$O$74,5,)," ")))</f>
        <v/>
      </c>
      <c r="E266" s="270"/>
      <c r="F266" s="269" t="str">
        <f>IF(F$263="","",(IFERROR(VLOOKUP(F$263,【選択肢】!$K$3:$O$74,5,)," ")))</f>
        <v/>
      </c>
      <c r="G266" s="270"/>
      <c r="H266" s="211"/>
      <c r="I266" s="226"/>
    </row>
    <row r="267" spans="1:20" ht="20.100000000000001" customHeight="1" thickBot="1" x14ac:dyDescent="0.2">
      <c r="A267" s="215" t="s">
        <v>9</v>
      </c>
      <c r="B267" s="258"/>
      <c r="C267" s="259"/>
      <c r="D267" s="258"/>
      <c r="E267" s="259"/>
      <c r="F267" s="260"/>
      <c r="G267" s="261"/>
      <c r="H267" s="209"/>
      <c r="I267" s="226"/>
    </row>
    <row r="268" spans="1:20" ht="20.100000000000001" customHeight="1" x14ac:dyDescent="0.15">
      <c r="A268" s="262" t="s">
        <v>483</v>
      </c>
      <c r="B268" s="263"/>
      <c r="C268" s="263"/>
      <c r="D268" s="263"/>
      <c r="E268" s="263"/>
      <c r="F268" s="263"/>
      <c r="G268" s="263"/>
      <c r="H268" s="264"/>
      <c r="I268" s="216"/>
    </row>
    <row r="269" spans="1:20" ht="20.100000000000001" customHeight="1" x14ac:dyDescent="0.15">
      <c r="A269" s="182" t="s">
        <v>484</v>
      </c>
      <c r="B269" s="183" t="s">
        <v>485</v>
      </c>
      <c r="C269" s="184" t="s">
        <v>474</v>
      </c>
      <c r="D269" s="185" t="s">
        <v>486</v>
      </c>
      <c r="E269" s="182" t="s">
        <v>484</v>
      </c>
      <c r="F269" s="183" t="s">
        <v>485</v>
      </c>
      <c r="G269" s="184" t="s">
        <v>474</v>
      </c>
      <c r="H269" s="185" t="s">
        <v>486</v>
      </c>
      <c r="I269" s="216"/>
    </row>
    <row r="270" spans="1:20" ht="20.100000000000001" customHeight="1" x14ac:dyDescent="0.15">
      <c r="A270" s="186"/>
      <c r="B270" s="187"/>
      <c r="C270" s="188" t="str">
        <f>IF(ISERROR(VLOOKUP($A270,参加者名簿!$A:$D,2,FALSE))=TRUE,"",VLOOKUP($A270,参加者名簿!$A:$D,2,FALSE))</f>
        <v/>
      </c>
      <c r="D270" s="189"/>
      <c r="E270" s="186"/>
      <c r="F270" s="187"/>
      <c r="G270" s="188" t="str">
        <f>IF(ISERROR(VLOOKUP($E270,参加者名簿!$A:$D,2,FALSE))=TRUE,"",VLOOKUP($E270,参加者名簿!$A:$D,2,FALSE))</f>
        <v/>
      </c>
      <c r="H270" s="190"/>
      <c r="I270" s="199"/>
    </row>
    <row r="271" spans="1:20" ht="20.100000000000001" customHeight="1" x14ac:dyDescent="0.15">
      <c r="A271" s="186"/>
      <c r="B271" s="187"/>
      <c r="C271" s="188" t="str">
        <f>IF(ISERROR(VLOOKUP($A271,参加者名簿!$A:$D,2,FALSE))=TRUE,"",VLOOKUP($A271,参加者名簿!$A:$D,2,FALSE))</f>
        <v/>
      </c>
      <c r="D271" s="189"/>
      <c r="E271" s="186"/>
      <c r="F271" s="187"/>
      <c r="G271" s="188" t="str">
        <f>IF(ISERROR(VLOOKUP($E271,参加者名簿!$A:$D,2,FALSE))=TRUE,"",VLOOKUP($E271,参加者名簿!$A:$D,2,FALSE))</f>
        <v/>
      </c>
      <c r="H271" s="190"/>
      <c r="I271" s="199"/>
    </row>
    <row r="272" spans="1:20" ht="20.100000000000001" customHeight="1" x14ac:dyDescent="0.15">
      <c r="A272" s="186"/>
      <c r="B272" s="187"/>
      <c r="C272" s="188" t="str">
        <f>IF(ISERROR(VLOOKUP($A272,参加者名簿!$A:$D,2,FALSE))=TRUE,"",VLOOKUP($A272,参加者名簿!$A:$D,2,FALSE))</f>
        <v/>
      </c>
      <c r="D272" s="189"/>
      <c r="E272" s="186"/>
      <c r="F272" s="187"/>
      <c r="G272" s="188" t="str">
        <f>IF(ISERROR(VLOOKUP($E272,参加者名簿!$A:$D,2,FALSE))=TRUE,"",VLOOKUP($E272,参加者名簿!$A:$D,2,FALSE))</f>
        <v/>
      </c>
      <c r="H272" s="190"/>
      <c r="I272" s="199"/>
    </row>
    <row r="273" spans="1:9" ht="20.100000000000001" customHeight="1" x14ac:dyDescent="0.15">
      <c r="A273" s="186"/>
      <c r="B273" s="187"/>
      <c r="C273" s="188" t="str">
        <f>IF(ISERROR(VLOOKUP($A273,参加者名簿!$A:$D,2,FALSE))=TRUE,"",VLOOKUP($A273,参加者名簿!$A:$D,2,FALSE))</f>
        <v/>
      </c>
      <c r="D273" s="189"/>
      <c r="E273" s="186"/>
      <c r="F273" s="187"/>
      <c r="G273" s="188" t="str">
        <f>IF(ISERROR(VLOOKUP($E273,参加者名簿!$A:$D,2,FALSE))=TRUE,"",VLOOKUP($E273,参加者名簿!$A:$D,2,FALSE))</f>
        <v/>
      </c>
      <c r="H273" s="190"/>
      <c r="I273" s="199"/>
    </row>
    <row r="274" spans="1:9" ht="20.100000000000001" customHeight="1" x14ac:dyDescent="0.15">
      <c r="A274" s="186"/>
      <c r="B274" s="187"/>
      <c r="C274" s="188" t="str">
        <f>IF(ISERROR(VLOOKUP($A274,参加者名簿!$A:$D,2,FALSE))=TRUE,"",VLOOKUP($A274,参加者名簿!$A:$D,2,FALSE))</f>
        <v/>
      </c>
      <c r="D274" s="189"/>
      <c r="E274" s="186"/>
      <c r="F274" s="187"/>
      <c r="G274" s="188" t="str">
        <f>IF(ISERROR(VLOOKUP($E274,参加者名簿!$A:$D,2,FALSE))=TRUE,"",VLOOKUP($E274,参加者名簿!$A:$D,2,FALSE))</f>
        <v/>
      </c>
      <c r="H274" s="190"/>
      <c r="I274" s="199"/>
    </row>
    <row r="275" spans="1:9" ht="20.100000000000001" customHeight="1" x14ac:dyDescent="0.15">
      <c r="A275" s="186"/>
      <c r="B275" s="187"/>
      <c r="C275" s="188" t="str">
        <f>IF(ISERROR(VLOOKUP($A275,参加者名簿!$A:$D,2,FALSE))=TRUE,"",VLOOKUP($A275,参加者名簿!$A:$D,2,FALSE))</f>
        <v/>
      </c>
      <c r="D275" s="189"/>
      <c r="E275" s="186"/>
      <c r="F275" s="187"/>
      <c r="G275" s="188" t="str">
        <f>IF(ISERROR(VLOOKUP($E275,参加者名簿!$A:$D,2,FALSE))=TRUE,"",VLOOKUP($E275,参加者名簿!$A:$D,2,FALSE))</f>
        <v/>
      </c>
      <c r="H275" s="190"/>
      <c r="I275" s="199"/>
    </row>
    <row r="276" spans="1:9" ht="20.100000000000001" customHeight="1" x14ac:dyDescent="0.15">
      <c r="A276" s="186"/>
      <c r="B276" s="191"/>
      <c r="C276" s="188" t="str">
        <f>IF(ISERROR(VLOOKUP($A276,参加者名簿!$A:$D,2,FALSE))=TRUE,"",VLOOKUP($A276,参加者名簿!$A:$D,2,FALSE))</f>
        <v/>
      </c>
      <c r="D276" s="189"/>
      <c r="E276" s="186"/>
      <c r="F276" s="187"/>
      <c r="G276" s="188" t="str">
        <f>IF(ISERROR(VLOOKUP($E276,参加者名簿!$A:$D,2,FALSE))=TRUE,"",VLOOKUP($E276,参加者名簿!$A:$D,2,FALSE))</f>
        <v/>
      </c>
      <c r="H276" s="190"/>
      <c r="I276" s="199"/>
    </row>
    <row r="277" spans="1:9" ht="20.100000000000001" customHeight="1" x14ac:dyDescent="0.15">
      <c r="A277" s="186"/>
      <c r="B277" s="191"/>
      <c r="C277" s="188" t="str">
        <f>IF(ISERROR(VLOOKUP($A277,参加者名簿!$A:$D,2,FALSE))=TRUE,"",VLOOKUP($A277,参加者名簿!$A:$D,2,FALSE))</f>
        <v/>
      </c>
      <c r="D277" s="189"/>
      <c r="E277" s="186"/>
      <c r="F277" s="187"/>
      <c r="G277" s="188" t="str">
        <f>IF(ISERROR(VLOOKUP($E277,参加者名簿!$A:$D,2,FALSE))=TRUE,"",VLOOKUP($E277,参加者名簿!$A:$D,2,FALSE))</f>
        <v/>
      </c>
      <c r="H277" s="190"/>
      <c r="I277" s="199"/>
    </row>
    <row r="278" spans="1:9" ht="20.100000000000001" customHeight="1" x14ac:dyDescent="0.15">
      <c r="A278" s="186"/>
      <c r="B278" s="191"/>
      <c r="C278" s="188" t="str">
        <f>IF(ISERROR(VLOOKUP($A278,参加者名簿!$A:$D,2,FALSE))=TRUE,"",VLOOKUP($A278,参加者名簿!$A:$D,2,FALSE))</f>
        <v/>
      </c>
      <c r="D278" s="189"/>
      <c r="E278" s="186"/>
      <c r="F278" s="187"/>
      <c r="G278" s="188" t="str">
        <f>IF(ISERROR(VLOOKUP($E278,参加者名簿!$A:$D,2,FALSE))=TRUE,"",VLOOKUP($E278,参加者名簿!$A:$D,2,FALSE))</f>
        <v/>
      </c>
      <c r="H278" s="190"/>
      <c r="I278" s="199"/>
    </row>
    <row r="279" spans="1:9" ht="20.100000000000001" customHeight="1" x14ac:dyDescent="0.15">
      <c r="A279" s="186"/>
      <c r="B279" s="191"/>
      <c r="C279" s="188" t="str">
        <f>IF(ISERROR(VLOOKUP($A279,参加者名簿!$A:$D,2,FALSE))=TRUE,"",VLOOKUP($A279,参加者名簿!$A:$D,2,FALSE))</f>
        <v/>
      </c>
      <c r="D279" s="189"/>
      <c r="E279" s="186"/>
      <c r="F279" s="187"/>
      <c r="G279" s="188" t="str">
        <f>IF(ISERROR(VLOOKUP($E279,参加者名簿!$A:$D,2,FALSE))=TRUE,"",VLOOKUP($E279,参加者名簿!$A:$D,2,FALSE))</f>
        <v/>
      </c>
      <c r="H279" s="190"/>
      <c r="I279" s="199"/>
    </row>
    <row r="280" spans="1:9" ht="20.100000000000001" customHeight="1" x14ac:dyDescent="0.15">
      <c r="A280" s="186"/>
      <c r="B280" s="191"/>
      <c r="C280" s="188" t="str">
        <f>IF(ISERROR(VLOOKUP($A280,参加者名簿!$A:$D,2,FALSE))=TRUE,"",VLOOKUP($A280,参加者名簿!$A:$D,2,FALSE))</f>
        <v/>
      </c>
      <c r="D280" s="189"/>
      <c r="E280" s="186"/>
      <c r="F280" s="187"/>
      <c r="G280" s="188" t="str">
        <f>IF(ISERROR(VLOOKUP($E280,参加者名簿!$A:$D,2,FALSE))=TRUE,"",VLOOKUP($E280,参加者名簿!$A:$D,2,FALSE))</f>
        <v/>
      </c>
      <c r="H280" s="190"/>
      <c r="I280" s="199"/>
    </row>
    <row r="281" spans="1:9" ht="20.100000000000001" customHeight="1" x14ac:dyDescent="0.15">
      <c r="A281" s="186"/>
      <c r="B281" s="191"/>
      <c r="C281" s="188" t="str">
        <f>IF(ISERROR(VLOOKUP($A281,参加者名簿!$A:$D,2,FALSE))=TRUE,"",VLOOKUP($A281,参加者名簿!$A:$D,2,FALSE))</f>
        <v/>
      </c>
      <c r="D281" s="189"/>
      <c r="E281" s="186"/>
      <c r="F281" s="187"/>
      <c r="G281" s="188" t="str">
        <f>IF(ISERROR(VLOOKUP($E281,参加者名簿!$A:$D,2,FALSE))=TRUE,"",VLOOKUP($E281,参加者名簿!$A:$D,2,FALSE))</f>
        <v/>
      </c>
      <c r="H281" s="190"/>
      <c r="I281" s="199"/>
    </row>
    <row r="282" spans="1:9" ht="20.100000000000001" customHeight="1" x14ac:dyDescent="0.15">
      <c r="A282" s="186"/>
      <c r="B282" s="191"/>
      <c r="C282" s="188" t="str">
        <f>IF(ISERROR(VLOOKUP($A282,参加者名簿!$A:$D,2,FALSE))=TRUE,"",VLOOKUP($A282,参加者名簿!$A:$D,2,FALSE))</f>
        <v/>
      </c>
      <c r="D282" s="189"/>
      <c r="E282" s="186"/>
      <c r="F282" s="187"/>
      <c r="G282" s="188" t="str">
        <f>IF(ISERROR(VLOOKUP($E282,参加者名簿!$A:$D,2,FALSE))=TRUE,"",VLOOKUP($E282,参加者名簿!$A:$D,2,FALSE))</f>
        <v/>
      </c>
      <c r="H282" s="190"/>
      <c r="I282" s="199"/>
    </row>
    <row r="283" spans="1:9" ht="20.100000000000001" customHeight="1" x14ac:dyDescent="0.15">
      <c r="A283" s="186"/>
      <c r="B283" s="191"/>
      <c r="C283" s="188" t="str">
        <f>IF(ISERROR(VLOOKUP($A283,参加者名簿!$A:$D,2,FALSE))=TRUE,"",VLOOKUP($A283,参加者名簿!$A:$D,2,FALSE))</f>
        <v/>
      </c>
      <c r="D283" s="189"/>
      <c r="E283" s="186"/>
      <c r="F283" s="187"/>
      <c r="G283" s="188" t="str">
        <f>IF(ISERROR(VLOOKUP($E283,参加者名簿!$A:$D,2,FALSE))=TRUE,"",VLOOKUP($E283,参加者名簿!$A:$D,2,FALSE))</f>
        <v/>
      </c>
      <c r="H283" s="190"/>
      <c r="I283" s="199"/>
    </row>
    <row r="284" spans="1:9" ht="20.100000000000001" customHeight="1" x14ac:dyDescent="0.15">
      <c r="A284" s="186"/>
      <c r="B284" s="191"/>
      <c r="C284" s="188" t="str">
        <f>IF(ISERROR(VLOOKUP($A284,参加者名簿!$A:$D,2,FALSE))=TRUE,"",VLOOKUP($A284,参加者名簿!$A:$D,2,FALSE))</f>
        <v/>
      </c>
      <c r="D284" s="189"/>
      <c r="E284" s="186"/>
      <c r="F284" s="187"/>
      <c r="G284" s="188" t="str">
        <f>IF(ISERROR(VLOOKUP($E284,参加者名簿!$A:$D,2,FALSE))=TRUE,"",VLOOKUP($E284,参加者名簿!$A:$D,2,FALSE))</f>
        <v/>
      </c>
      <c r="H284" s="190"/>
      <c r="I284" s="199"/>
    </row>
    <row r="285" spans="1:9" ht="20.100000000000001" customHeight="1" x14ac:dyDescent="0.15">
      <c r="A285" s="186"/>
      <c r="B285" s="191"/>
      <c r="C285" s="188" t="str">
        <f>IF(ISERROR(VLOOKUP($A285,参加者名簿!$A:$D,2,FALSE))=TRUE,"",VLOOKUP($A285,参加者名簿!$A:$D,2,FALSE))</f>
        <v/>
      </c>
      <c r="D285" s="189"/>
      <c r="E285" s="186"/>
      <c r="F285" s="191"/>
      <c r="G285" s="188" t="str">
        <f>IF(ISERROR(VLOOKUP($E285,参加者名簿!$A:$D,2,FALSE))=TRUE,"",VLOOKUP($E285,参加者名簿!$A:$D,2,FALSE))</f>
        <v/>
      </c>
      <c r="H285" s="190"/>
      <c r="I285" s="199"/>
    </row>
    <row r="286" spans="1:9" ht="20.100000000000001" customHeight="1" x14ac:dyDescent="0.15">
      <c r="A286" s="186"/>
      <c r="B286" s="191"/>
      <c r="C286" s="188" t="str">
        <f>IF(ISERROR(VLOOKUP($A286,参加者名簿!$A:$D,2,FALSE))=TRUE,"",VLOOKUP($A286,参加者名簿!$A:$D,2,FALSE))</f>
        <v/>
      </c>
      <c r="D286" s="189"/>
      <c r="E286" s="186"/>
      <c r="F286" s="191"/>
      <c r="G286" s="188" t="str">
        <f>IF(ISERROR(VLOOKUP($E286,参加者名簿!$A:$D,2,FALSE))=TRUE,"",VLOOKUP($E286,参加者名簿!$A:$D,2,FALSE))</f>
        <v/>
      </c>
      <c r="H286" s="190"/>
      <c r="I286" s="199"/>
    </row>
    <row r="287" spans="1:9" ht="20.100000000000001" customHeight="1" x14ac:dyDescent="0.15">
      <c r="A287" s="186"/>
      <c r="B287" s="191"/>
      <c r="C287" s="188" t="str">
        <f>IF(ISERROR(VLOOKUP($A287,参加者名簿!$A:$D,2,FALSE))=TRUE,"",VLOOKUP($A287,参加者名簿!$A:$D,2,FALSE))</f>
        <v/>
      </c>
      <c r="D287" s="189"/>
      <c r="E287" s="186"/>
      <c r="F287" s="191"/>
      <c r="G287" s="188" t="str">
        <f>IF(ISERROR(VLOOKUP($E287,参加者名簿!$A:$D,2,FALSE))=TRUE,"",VLOOKUP($E287,参加者名簿!$A:$D,2,FALSE))</f>
        <v/>
      </c>
      <c r="H287" s="190"/>
      <c r="I287" s="199"/>
    </row>
    <row r="288" spans="1:9" ht="20.100000000000001" customHeight="1" x14ac:dyDescent="0.15">
      <c r="A288" s="186"/>
      <c r="B288" s="191"/>
      <c r="C288" s="188" t="str">
        <f>IF(ISERROR(VLOOKUP($A288,参加者名簿!$A:$D,2,FALSE))=TRUE,"",VLOOKUP($A288,参加者名簿!$A:$D,2,FALSE))</f>
        <v/>
      </c>
      <c r="D288" s="189"/>
      <c r="E288" s="186"/>
      <c r="F288" s="191"/>
      <c r="G288" s="188" t="str">
        <f>IF(ISERROR(VLOOKUP($E288,参加者名簿!$A:$D,2,FALSE))=TRUE,"",VLOOKUP($E288,参加者名簿!$A:$D,2,FALSE))</f>
        <v/>
      </c>
      <c r="H288" s="190"/>
      <c r="I288" s="199"/>
    </row>
    <row r="289" spans="1:20" ht="20.100000000000001" customHeight="1" x14ac:dyDescent="0.15">
      <c r="A289" s="186"/>
      <c r="B289" s="191"/>
      <c r="C289" s="188" t="str">
        <f>IF(ISERROR(VLOOKUP($A289,参加者名簿!$A:$D,2,FALSE))=TRUE,"",VLOOKUP($A289,参加者名簿!$A:$D,2,FALSE))</f>
        <v/>
      </c>
      <c r="D289" s="189"/>
      <c r="E289" s="186"/>
      <c r="F289" s="191"/>
      <c r="G289" s="188" t="str">
        <f>IF(ISERROR(VLOOKUP($E289,参加者名簿!$A:$D,2,FALSE))=TRUE,"",VLOOKUP($E289,参加者名簿!$A:$D,2,FALSE))</f>
        <v/>
      </c>
      <c r="H289" s="190"/>
      <c r="I289" s="199"/>
    </row>
    <row r="290" spans="1:20" ht="20.100000000000001" customHeight="1" thickBot="1" x14ac:dyDescent="0.2">
      <c r="A290" s="186"/>
      <c r="B290" s="191"/>
      <c r="C290" s="188" t="str">
        <f>IF(ISERROR(VLOOKUP($A290,参加者名簿!$A:$D,2,FALSE))=TRUE,"",VLOOKUP($A290,参加者名簿!$A:$D,2,FALSE))</f>
        <v/>
      </c>
      <c r="D290" s="189"/>
      <c r="E290" s="186"/>
      <c r="F290" s="191"/>
      <c r="G290" s="188" t="str">
        <f>IF(ISERROR(VLOOKUP($E290,参加者名簿!$A:$D,2,FALSE))=TRUE,"",VLOOKUP($E290,参加者名簿!$A:$D,2,FALSE))</f>
        <v/>
      </c>
      <c r="H290" s="190"/>
      <c r="I290" s="199"/>
    </row>
    <row r="291" spans="1:20" ht="20.100000000000001" customHeight="1" thickBot="1" x14ac:dyDescent="0.2">
      <c r="A291" s="192" t="s">
        <v>488</v>
      </c>
      <c r="B291" s="193">
        <f>COUNTIFS(C270:C290,"農業者",D270:D290,"○")+COUNTIFS(G270:G290,"農業者",H270:H290,"○")</f>
        <v>0</v>
      </c>
      <c r="C291" s="265" t="s">
        <v>489</v>
      </c>
      <c r="D291" s="266"/>
      <c r="E291" s="193">
        <f>COUNTIFS(C270:C290,"農業者以外",D270:D290,"○")+COUNTIFS(G270:G290,"農業者以外",H270:H290,"○")</f>
        <v>0</v>
      </c>
      <c r="F291" s="194" t="s">
        <v>490</v>
      </c>
      <c r="G291" s="267">
        <f>SUMIF(D270:D290,"○",B270:B290)+SUMIF(H270:H290,"○",F270:F290)</f>
        <v>0</v>
      </c>
      <c r="H291" s="268"/>
      <c r="I291" s="227"/>
    </row>
    <row r="292" spans="1:20" ht="20.100000000000001" customHeight="1" x14ac:dyDescent="0.15">
      <c r="A292" s="195" t="s">
        <v>491</v>
      </c>
      <c r="B292" s="196"/>
      <c r="C292" s="196"/>
      <c r="D292" s="196"/>
      <c r="E292" s="196"/>
      <c r="F292" s="196"/>
      <c r="G292" s="196"/>
      <c r="H292" s="197"/>
      <c r="I292" s="199"/>
    </row>
    <row r="293" spans="1:20" ht="20.100000000000001" customHeight="1" x14ac:dyDescent="0.15">
      <c r="A293" s="198"/>
      <c r="B293" s="199"/>
      <c r="C293" s="199"/>
      <c r="D293" s="199"/>
      <c r="E293" s="199"/>
      <c r="F293" s="199"/>
      <c r="G293" s="199"/>
      <c r="H293" s="200"/>
      <c r="I293" s="199"/>
    </row>
    <row r="294" spans="1:20" ht="20.100000000000001" customHeight="1" x14ac:dyDescent="0.15">
      <c r="A294" s="198"/>
      <c r="B294" s="199"/>
      <c r="C294" s="199"/>
      <c r="D294" s="199"/>
      <c r="E294" s="199"/>
      <c r="F294" s="199"/>
      <c r="G294" s="199"/>
      <c r="H294" s="200"/>
      <c r="I294" s="199"/>
    </row>
    <row r="295" spans="1:20" ht="20.100000000000001" customHeight="1" x14ac:dyDescent="0.15">
      <c r="A295" s="198"/>
      <c r="B295" s="199"/>
      <c r="C295" s="199"/>
      <c r="D295" s="199"/>
      <c r="E295" s="199"/>
      <c r="F295" s="199"/>
      <c r="G295" s="199"/>
      <c r="H295" s="200"/>
      <c r="I295" s="199"/>
    </row>
    <row r="296" spans="1:20" ht="20.100000000000001" customHeight="1" x14ac:dyDescent="0.15">
      <c r="A296" s="198"/>
      <c r="B296" s="199"/>
      <c r="C296" s="199"/>
      <c r="D296" s="199"/>
      <c r="E296" s="199"/>
      <c r="F296" s="199"/>
      <c r="G296" s="199"/>
      <c r="H296" s="200"/>
      <c r="I296" s="199"/>
    </row>
    <row r="297" spans="1:20" ht="20.100000000000001" customHeight="1" x14ac:dyDescent="0.15">
      <c r="A297" s="198"/>
      <c r="B297" s="199"/>
      <c r="C297" s="199"/>
      <c r="D297" s="199"/>
      <c r="E297" s="199"/>
      <c r="F297" s="199"/>
      <c r="G297" s="199"/>
      <c r="H297" s="200"/>
      <c r="I297" s="199"/>
    </row>
    <row r="298" spans="1:20" ht="20.100000000000001" customHeight="1" x14ac:dyDescent="0.15">
      <c r="A298" s="198"/>
      <c r="B298" s="199"/>
      <c r="C298" s="199"/>
      <c r="D298" s="199"/>
      <c r="E298" s="199"/>
      <c r="F298" s="199"/>
      <c r="G298" s="199"/>
      <c r="H298" s="200"/>
      <c r="I298" s="199"/>
    </row>
    <row r="299" spans="1:20" ht="20.100000000000001" customHeight="1" x14ac:dyDescent="0.15">
      <c r="A299" s="198"/>
      <c r="B299" s="199"/>
      <c r="C299" s="199"/>
      <c r="D299" s="199"/>
      <c r="E299" s="199"/>
      <c r="F299" s="199"/>
      <c r="G299" s="199"/>
      <c r="H299" s="200"/>
      <c r="I299" s="199"/>
    </row>
    <row r="300" spans="1:20" ht="20.100000000000001" customHeight="1" thickBot="1" x14ac:dyDescent="0.2">
      <c r="A300" s="201"/>
      <c r="B300" s="202"/>
      <c r="C300" s="202"/>
      <c r="D300" s="202"/>
      <c r="E300" s="202"/>
      <c r="F300" s="202"/>
      <c r="G300" s="202"/>
      <c r="H300" s="203"/>
      <c r="I300" s="199"/>
    </row>
    <row r="301" spans="1:20" ht="20.100000000000001" customHeight="1" thickBot="1" x14ac:dyDescent="0.2">
      <c r="A301" s="204" t="s">
        <v>492</v>
      </c>
      <c r="B301" s="205" t="s">
        <v>493</v>
      </c>
      <c r="C301" s="205" t="s">
        <v>494</v>
      </c>
      <c r="D301" s="206"/>
    </row>
    <row r="302" spans="1:20" ht="20.100000000000001" customHeight="1" thickBot="1" x14ac:dyDescent="0.25">
      <c r="A302" s="255" t="str">
        <f>A259</f>
        <v>令和</v>
      </c>
      <c r="B302" s="247">
        <f>B259</f>
        <v>3</v>
      </c>
      <c r="C302" s="332" t="str">
        <f>C259</f>
        <v>年度　多面的機能支払交付金に係る作業日報</v>
      </c>
      <c r="D302" s="332"/>
      <c r="E302" s="332"/>
      <c r="F302" s="332"/>
      <c r="G302" s="178" t="s">
        <v>478</v>
      </c>
      <c r="H302" s="256">
        <f>H259+1</f>
        <v>8</v>
      </c>
      <c r="I302" s="223">
        <f>H302</f>
        <v>8</v>
      </c>
      <c r="J302" s="222">
        <f>F303</f>
        <v>0</v>
      </c>
      <c r="K302" s="222">
        <f>B304</f>
        <v>0</v>
      </c>
      <c r="L302" s="246" t="e">
        <f>F304-J305</f>
        <v>#VALUE!</v>
      </c>
      <c r="M302" s="244">
        <f>B334</f>
        <v>0</v>
      </c>
      <c r="N302" s="244">
        <f>E334</f>
        <v>0</v>
      </c>
      <c r="O302" s="222">
        <f>B306</f>
        <v>0</v>
      </c>
      <c r="P302" s="222">
        <f>D306</f>
        <v>0</v>
      </c>
      <c r="Q302" s="222">
        <f>F306</f>
        <v>0</v>
      </c>
      <c r="R302" s="33">
        <f>B310</f>
        <v>0</v>
      </c>
      <c r="S302" s="33">
        <f>D310</f>
        <v>0</v>
      </c>
      <c r="T302" s="33">
        <f>F310</f>
        <v>0</v>
      </c>
    </row>
    <row r="303" spans="1:20" ht="20.100000000000001" customHeight="1" thickBot="1" x14ac:dyDescent="0.25">
      <c r="A303" s="180" t="s">
        <v>479</v>
      </c>
      <c r="B303" s="277" t="str">
        <f>B260</f>
        <v>○○活動組織</v>
      </c>
      <c r="C303" s="277"/>
      <c r="D303" s="277"/>
      <c r="E303" s="181" t="s">
        <v>480</v>
      </c>
      <c r="F303" s="278"/>
      <c r="G303" s="279"/>
      <c r="H303" s="280"/>
      <c r="I303" s="224"/>
      <c r="M303" s="222"/>
      <c r="N303" s="222"/>
      <c r="O303" s="222"/>
      <c r="P303" s="222"/>
      <c r="Q303" s="222"/>
      <c r="R303" s="222"/>
    </row>
    <row r="304" spans="1:20" ht="20.100000000000001" customHeight="1" x14ac:dyDescent="0.15">
      <c r="A304" s="212" t="s">
        <v>12</v>
      </c>
      <c r="B304" s="219"/>
      <c r="C304" s="281" t="s">
        <v>481</v>
      </c>
      <c r="D304" s="281"/>
      <c r="E304" s="219"/>
      <c r="F304" s="218" t="str">
        <f>IF((E304-B304)*24=0,"",(E304-B304)*24)</f>
        <v/>
      </c>
      <c r="G304" s="282" t="s">
        <v>482</v>
      </c>
      <c r="H304" s="283"/>
      <c r="I304" s="225"/>
    </row>
    <row r="305" spans="1:10" ht="20.100000000000001" customHeight="1" thickBot="1" x14ac:dyDescent="0.2">
      <c r="A305" s="214" t="s">
        <v>498</v>
      </c>
      <c r="B305" s="220"/>
      <c r="C305" s="273" t="s">
        <v>481</v>
      </c>
      <c r="D305" s="273"/>
      <c r="E305" s="220"/>
      <c r="F305" s="217" t="str">
        <f>IF((E305-B305)*24=0,"",(E305-B305)*24)</f>
        <v/>
      </c>
      <c r="G305" s="274" t="s">
        <v>482</v>
      </c>
      <c r="H305" s="275"/>
      <c r="I305" s="225"/>
      <c r="J305" s="33">
        <f>IF(F305="",0,F305)</f>
        <v>0</v>
      </c>
    </row>
    <row r="306" spans="1:10" ht="20.100000000000001" customHeight="1" x14ac:dyDescent="0.15">
      <c r="A306" s="212" t="s">
        <v>495</v>
      </c>
      <c r="B306" s="271"/>
      <c r="C306" s="272"/>
      <c r="D306" s="271"/>
      <c r="E306" s="272"/>
      <c r="F306" s="271"/>
      <c r="G306" s="272"/>
      <c r="H306" s="208"/>
      <c r="I306" s="226"/>
    </row>
    <row r="307" spans="1:10" ht="20.100000000000001" customHeight="1" x14ac:dyDescent="0.15">
      <c r="A307" s="213" t="s">
        <v>496</v>
      </c>
      <c r="B307" s="269" t="str">
        <f>IF(B$306="","",(IFERROR(VLOOKUP(B$306,【選択肢】!$K$3:$O$74,2,)," ")))</f>
        <v/>
      </c>
      <c r="C307" s="270"/>
      <c r="D307" s="269" t="str">
        <f>IF(D$306="","",(IFERROR(VLOOKUP(D$306,【選択肢】!$K$3:$O$74,2,)," ")))</f>
        <v/>
      </c>
      <c r="E307" s="270"/>
      <c r="F307" s="269" t="str">
        <f>IF(F$306="","",(IFERROR(VLOOKUP(F$306,【選択肢】!$K$3:$O$74,2,)," ")))</f>
        <v/>
      </c>
      <c r="G307" s="270"/>
      <c r="H307" s="210"/>
      <c r="I307" s="226"/>
    </row>
    <row r="308" spans="1:10" ht="20.100000000000001" customHeight="1" x14ac:dyDescent="0.15">
      <c r="A308" s="213" t="s">
        <v>17</v>
      </c>
      <c r="B308" s="269" t="str">
        <f>IF(B$306="","",(IFERROR(VLOOKUP(B$306,【選択肢】!$K$3:$O$74,4,)," ")))</f>
        <v/>
      </c>
      <c r="C308" s="270"/>
      <c r="D308" s="269" t="str">
        <f>IF(D$306="","",(IFERROR(VLOOKUP(D$306,【選択肢】!$K$3:$O$74,4,)," ")))</f>
        <v/>
      </c>
      <c r="E308" s="270"/>
      <c r="F308" s="269" t="str">
        <f>IF(F$306="","",(IFERROR(VLOOKUP(F$306,【選択肢】!$K$3:$O$74,4,)," ")))</f>
        <v/>
      </c>
      <c r="G308" s="270"/>
      <c r="H308" s="210"/>
      <c r="I308" s="226"/>
    </row>
    <row r="309" spans="1:10" ht="20.100000000000001" customHeight="1" x14ac:dyDescent="0.15">
      <c r="A309" s="214" t="s">
        <v>497</v>
      </c>
      <c r="B309" s="269" t="str">
        <f>IF(B$306="","",(IFERROR(VLOOKUP(B$306,【選択肢】!$K$3:$O$74,5,)," ")))</f>
        <v/>
      </c>
      <c r="C309" s="270"/>
      <c r="D309" s="269" t="str">
        <f>IF(D$306="","",(IFERROR(VLOOKUP(D$306,【選択肢】!$K$3:$O$74,5,)," ")))</f>
        <v/>
      </c>
      <c r="E309" s="270"/>
      <c r="F309" s="269" t="str">
        <f>IF(F$306="","",(IFERROR(VLOOKUP(F$306,【選択肢】!$K$3:$O$74,5,)," ")))</f>
        <v/>
      </c>
      <c r="G309" s="270"/>
      <c r="H309" s="211"/>
      <c r="I309" s="226"/>
    </row>
    <row r="310" spans="1:10" ht="20.100000000000001" customHeight="1" thickBot="1" x14ac:dyDescent="0.2">
      <c r="A310" s="215" t="s">
        <v>9</v>
      </c>
      <c r="B310" s="258"/>
      <c r="C310" s="259"/>
      <c r="D310" s="258"/>
      <c r="E310" s="259"/>
      <c r="F310" s="260"/>
      <c r="G310" s="261"/>
      <c r="H310" s="209"/>
      <c r="I310" s="226"/>
    </row>
    <row r="311" spans="1:10" ht="20.100000000000001" customHeight="1" x14ac:dyDescent="0.15">
      <c r="A311" s="262" t="s">
        <v>483</v>
      </c>
      <c r="B311" s="263"/>
      <c r="C311" s="263"/>
      <c r="D311" s="263"/>
      <c r="E311" s="263"/>
      <c r="F311" s="263"/>
      <c r="G311" s="263"/>
      <c r="H311" s="264"/>
      <c r="I311" s="216"/>
    </row>
    <row r="312" spans="1:10" ht="20.100000000000001" customHeight="1" x14ac:dyDescent="0.15">
      <c r="A312" s="182" t="s">
        <v>484</v>
      </c>
      <c r="B312" s="183" t="s">
        <v>485</v>
      </c>
      <c r="C312" s="184" t="s">
        <v>474</v>
      </c>
      <c r="D312" s="185" t="s">
        <v>486</v>
      </c>
      <c r="E312" s="182" t="s">
        <v>484</v>
      </c>
      <c r="F312" s="183" t="s">
        <v>485</v>
      </c>
      <c r="G312" s="184" t="s">
        <v>474</v>
      </c>
      <c r="H312" s="185" t="s">
        <v>486</v>
      </c>
      <c r="I312" s="216"/>
    </row>
    <row r="313" spans="1:10" ht="20.100000000000001" customHeight="1" x14ac:dyDescent="0.15">
      <c r="A313" s="186"/>
      <c r="B313" s="187"/>
      <c r="C313" s="188" t="str">
        <f>IF(ISERROR(VLOOKUP($A313,参加者名簿!$A:$D,2,FALSE))=TRUE,"",VLOOKUP($A313,参加者名簿!$A:$D,2,FALSE))</f>
        <v/>
      </c>
      <c r="D313" s="189"/>
      <c r="E313" s="186"/>
      <c r="F313" s="187"/>
      <c r="G313" s="188" t="str">
        <f>IF(ISERROR(VLOOKUP($E313,参加者名簿!$A:$D,2,FALSE))=TRUE,"",VLOOKUP($E313,参加者名簿!$A:$D,2,FALSE))</f>
        <v/>
      </c>
      <c r="H313" s="190"/>
      <c r="I313" s="199"/>
    </row>
    <row r="314" spans="1:10" ht="20.100000000000001" customHeight="1" x14ac:dyDescent="0.15">
      <c r="A314" s="186"/>
      <c r="B314" s="187"/>
      <c r="C314" s="188" t="str">
        <f>IF(ISERROR(VLOOKUP($A314,参加者名簿!$A:$D,2,FALSE))=TRUE,"",VLOOKUP($A314,参加者名簿!$A:$D,2,FALSE))</f>
        <v/>
      </c>
      <c r="D314" s="189"/>
      <c r="E314" s="186"/>
      <c r="F314" s="187"/>
      <c r="G314" s="188" t="str">
        <f>IF(ISERROR(VLOOKUP($E314,参加者名簿!$A:$D,2,FALSE))=TRUE,"",VLOOKUP($E314,参加者名簿!$A:$D,2,FALSE))</f>
        <v/>
      </c>
      <c r="H314" s="190"/>
      <c r="I314" s="199"/>
    </row>
    <row r="315" spans="1:10" ht="20.100000000000001" customHeight="1" x14ac:dyDescent="0.15">
      <c r="A315" s="186"/>
      <c r="B315" s="187"/>
      <c r="C315" s="188" t="str">
        <f>IF(ISERROR(VLOOKUP($A315,参加者名簿!$A:$D,2,FALSE))=TRUE,"",VLOOKUP($A315,参加者名簿!$A:$D,2,FALSE))</f>
        <v/>
      </c>
      <c r="D315" s="189"/>
      <c r="E315" s="186"/>
      <c r="F315" s="187"/>
      <c r="G315" s="188" t="str">
        <f>IF(ISERROR(VLOOKUP($E315,参加者名簿!$A:$D,2,FALSE))=TRUE,"",VLOOKUP($E315,参加者名簿!$A:$D,2,FALSE))</f>
        <v/>
      </c>
      <c r="H315" s="190"/>
      <c r="I315" s="199"/>
    </row>
    <row r="316" spans="1:10" ht="20.100000000000001" customHeight="1" x14ac:dyDescent="0.15">
      <c r="A316" s="186"/>
      <c r="B316" s="187"/>
      <c r="C316" s="188" t="str">
        <f>IF(ISERROR(VLOOKUP($A316,参加者名簿!$A:$D,2,FALSE))=TRUE,"",VLOOKUP($A316,参加者名簿!$A:$D,2,FALSE))</f>
        <v/>
      </c>
      <c r="D316" s="189"/>
      <c r="E316" s="186"/>
      <c r="F316" s="187"/>
      <c r="G316" s="188" t="str">
        <f>IF(ISERROR(VLOOKUP($E316,参加者名簿!$A:$D,2,FALSE))=TRUE,"",VLOOKUP($E316,参加者名簿!$A:$D,2,FALSE))</f>
        <v/>
      </c>
      <c r="H316" s="190"/>
      <c r="I316" s="199"/>
    </row>
    <row r="317" spans="1:10" ht="20.100000000000001" customHeight="1" x14ac:dyDescent="0.15">
      <c r="A317" s="186"/>
      <c r="B317" s="187"/>
      <c r="C317" s="188" t="str">
        <f>IF(ISERROR(VLOOKUP($A317,参加者名簿!$A:$D,2,FALSE))=TRUE,"",VLOOKUP($A317,参加者名簿!$A:$D,2,FALSE))</f>
        <v/>
      </c>
      <c r="D317" s="189"/>
      <c r="E317" s="186"/>
      <c r="F317" s="187"/>
      <c r="G317" s="188" t="str">
        <f>IF(ISERROR(VLOOKUP($E317,参加者名簿!$A:$D,2,FALSE))=TRUE,"",VLOOKUP($E317,参加者名簿!$A:$D,2,FALSE))</f>
        <v/>
      </c>
      <c r="H317" s="190"/>
      <c r="I317" s="199"/>
    </row>
    <row r="318" spans="1:10" ht="20.100000000000001" customHeight="1" x14ac:dyDescent="0.15">
      <c r="A318" s="186"/>
      <c r="B318" s="187"/>
      <c r="C318" s="188" t="str">
        <f>IF(ISERROR(VLOOKUP($A318,参加者名簿!$A:$D,2,FALSE))=TRUE,"",VLOOKUP($A318,参加者名簿!$A:$D,2,FALSE))</f>
        <v/>
      </c>
      <c r="D318" s="189"/>
      <c r="E318" s="186"/>
      <c r="F318" s="187"/>
      <c r="G318" s="188" t="str">
        <f>IF(ISERROR(VLOOKUP($E318,参加者名簿!$A:$D,2,FALSE))=TRUE,"",VLOOKUP($E318,参加者名簿!$A:$D,2,FALSE))</f>
        <v/>
      </c>
      <c r="H318" s="190"/>
      <c r="I318" s="199"/>
    </row>
    <row r="319" spans="1:10" ht="20.100000000000001" customHeight="1" x14ac:dyDescent="0.15">
      <c r="A319" s="186"/>
      <c r="B319" s="191"/>
      <c r="C319" s="188" t="str">
        <f>IF(ISERROR(VLOOKUP($A319,参加者名簿!$A:$D,2,FALSE))=TRUE,"",VLOOKUP($A319,参加者名簿!$A:$D,2,FALSE))</f>
        <v/>
      </c>
      <c r="D319" s="189"/>
      <c r="E319" s="186"/>
      <c r="F319" s="187"/>
      <c r="G319" s="188" t="str">
        <f>IF(ISERROR(VLOOKUP($E319,参加者名簿!$A:$D,2,FALSE))=TRUE,"",VLOOKUP($E319,参加者名簿!$A:$D,2,FALSE))</f>
        <v/>
      </c>
      <c r="H319" s="190"/>
      <c r="I319" s="199"/>
    </row>
    <row r="320" spans="1:10" ht="20.100000000000001" customHeight="1" x14ac:dyDescent="0.15">
      <c r="A320" s="186"/>
      <c r="B320" s="191"/>
      <c r="C320" s="188" t="str">
        <f>IF(ISERROR(VLOOKUP($A320,参加者名簿!$A:$D,2,FALSE))=TRUE,"",VLOOKUP($A320,参加者名簿!$A:$D,2,FALSE))</f>
        <v/>
      </c>
      <c r="D320" s="189"/>
      <c r="E320" s="186"/>
      <c r="F320" s="187"/>
      <c r="G320" s="188" t="str">
        <f>IF(ISERROR(VLOOKUP($E320,参加者名簿!$A:$D,2,FALSE))=TRUE,"",VLOOKUP($E320,参加者名簿!$A:$D,2,FALSE))</f>
        <v/>
      </c>
      <c r="H320" s="190"/>
      <c r="I320" s="199"/>
    </row>
    <row r="321" spans="1:9" ht="20.100000000000001" customHeight="1" x14ac:dyDescent="0.15">
      <c r="A321" s="186"/>
      <c r="B321" s="191"/>
      <c r="C321" s="188" t="str">
        <f>IF(ISERROR(VLOOKUP($A321,参加者名簿!$A:$D,2,FALSE))=TRUE,"",VLOOKUP($A321,参加者名簿!$A:$D,2,FALSE))</f>
        <v/>
      </c>
      <c r="D321" s="189"/>
      <c r="E321" s="186"/>
      <c r="F321" s="187"/>
      <c r="G321" s="188" t="str">
        <f>IF(ISERROR(VLOOKUP($E321,参加者名簿!$A:$D,2,FALSE))=TRUE,"",VLOOKUP($E321,参加者名簿!$A:$D,2,FALSE))</f>
        <v/>
      </c>
      <c r="H321" s="190"/>
      <c r="I321" s="199"/>
    </row>
    <row r="322" spans="1:9" ht="20.100000000000001" customHeight="1" x14ac:dyDescent="0.15">
      <c r="A322" s="186"/>
      <c r="B322" s="191"/>
      <c r="C322" s="188" t="str">
        <f>IF(ISERROR(VLOOKUP($A322,参加者名簿!$A:$D,2,FALSE))=TRUE,"",VLOOKUP($A322,参加者名簿!$A:$D,2,FALSE))</f>
        <v/>
      </c>
      <c r="D322" s="189"/>
      <c r="E322" s="186"/>
      <c r="F322" s="187"/>
      <c r="G322" s="188" t="str">
        <f>IF(ISERROR(VLOOKUP($E322,参加者名簿!$A:$D,2,FALSE))=TRUE,"",VLOOKUP($E322,参加者名簿!$A:$D,2,FALSE))</f>
        <v/>
      </c>
      <c r="H322" s="190"/>
      <c r="I322" s="199"/>
    </row>
    <row r="323" spans="1:9" ht="20.100000000000001" customHeight="1" x14ac:dyDescent="0.15">
      <c r="A323" s="186"/>
      <c r="B323" s="191"/>
      <c r="C323" s="188" t="str">
        <f>IF(ISERROR(VLOOKUP($A323,参加者名簿!$A:$D,2,FALSE))=TRUE,"",VLOOKUP($A323,参加者名簿!$A:$D,2,FALSE))</f>
        <v/>
      </c>
      <c r="D323" s="189"/>
      <c r="E323" s="186"/>
      <c r="F323" s="187"/>
      <c r="G323" s="188" t="str">
        <f>IF(ISERROR(VLOOKUP($E323,参加者名簿!$A:$D,2,FALSE))=TRUE,"",VLOOKUP($E323,参加者名簿!$A:$D,2,FALSE))</f>
        <v/>
      </c>
      <c r="H323" s="190"/>
      <c r="I323" s="199"/>
    </row>
    <row r="324" spans="1:9" ht="20.100000000000001" customHeight="1" x14ac:dyDescent="0.15">
      <c r="A324" s="186"/>
      <c r="B324" s="191"/>
      <c r="C324" s="188" t="str">
        <f>IF(ISERROR(VLOOKUP($A324,参加者名簿!$A:$D,2,FALSE))=TRUE,"",VLOOKUP($A324,参加者名簿!$A:$D,2,FALSE))</f>
        <v/>
      </c>
      <c r="D324" s="189"/>
      <c r="E324" s="186"/>
      <c r="F324" s="187"/>
      <c r="G324" s="188" t="str">
        <f>IF(ISERROR(VLOOKUP($E324,参加者名簿!$A:$D,2,FALSE))=TRUE,"",VLOOKUP($E324,参加者名簿!$A:$D,2,FALSE))</f>
        <v/>
      </c>
      <c r="H324" s="190"/>
      <c r="I324" s="199"/>
    </row>
    <row r="325" spans="1:9" ht="20.100000000000001" customHeight="1" x14ac:dyDescent="0.15">
      <c r="A325" s="186"/>
      <c r="B325" s="191"/>
      <c r="C325" s="188" t="str">
        <f>IF(ISERROR(VLOOKUP($A325,参加者名簿!$A:$D,2,FALSE))=TRUE,"",VLOOKUP($A325,参加者名簿!$A:$D,2,FALSE))</f>
        <v/>
      </c>
      <c r="D325" s="189"/>
      <c r="E325" s="186"/>
      <c r="F325" s="187"/>
      <c r="G325" s="188" t="str">
        <f>IF(ISERROR(VLOOKUP($E325,参加者名簿!$A:$D,2,FALSE))=TRUE,"",VLOOKUP($E325,参加者名簿!$A:$D,2,FALSE))</f>
        <v/>
      </c>
      <c r="H325" s="190"/>
      <c r="I325" s="199"/>
    </row>
    <row r="326" spans="1:9" ht="20.100000000000001" customHeight="1" x14ac:dyDescent="0.15">
      <c r="A326" s="186"/>
      <c r="B326" s="191"/>
      <c r="C326" s="188" t="str">
        <f>IF(ISERROR(VLOOKUP($A326,参加者名簿!$A:$D,2,FALSE))=TRUE,"",VLOOKUP($A326,参加者名簿!$A:$D,2,FALSE))</f>
        <v/>
      </c>
      <c r="D326" s="189"/>
      <c r="E326" s="186"/>
      <c r="F326" s="187"/>
      <c r="G326" s="188" t="str">
        <f>IF(ISERROR(VLOOKUP($E326,参加者名簿!$A:$D,2,FALSE))=TRUE,"",VLOOKUP($E326,参加者名簿!$A:$D,2,FALSE))</f>
        <v/>
      </c>
      <c r="H326" s="190"/>
      <c r="I326" s="199"/>
    </row>
    <row r="327" spans="1:9" ht="20.100000000000001" customHeight="1" x14ac:dyDescent="0.15">
      <c r="A327" s="186"/>
      <c r="B327" s="191"/>
      <c r="C327" s="188" t="str">
        <f>IF(ISERROR(VLOOKUP($A327,参加者名簿!$A:$D,2,FALSE))=TRUE,"",VLOOKUP($A327,参加者名簿!$A:$D,2,FALSE))</f>
        <v/>
      </c>
      <c r="D327" s="189"/>
      <c r="E327" s="186"/>
      <c r="F327" s="187"/>
      <c r="G327" s="188" t="str">
        <f>IF(ISERROR(VLOOKUP($E327,参加者名簿!$A:$D,2,FALSE))=TRUE,"",VLOOKUP($E327,参加者名簿!$A:$D,2,FALSE))</f>
        <v/>
      </c>
      <c r="H327" s="190"/>
      <c r="I327" s="199"/>
    </row>
    <row r="328" spans="1:9" ht="20.100000000000001" customHeight="1" x14ac:dyDescent="0.15">
      <c r="A328" s="186"/>
      <c r="B328" s="191"/>
      <c r="C328" s="188" t="str">
        <f>IF(ISERROR(VLOOKUP($A328,参加者名簿!$A:$D,2,FALSE))=TRUE,"",VLOOKUP($A328,参加者名簿!$A:$D,2,FALSE))</f>
        <v/>
      </c>
      <c r="D328" s="189"/>
      <c r="E328" s="186"/>
      <c r="F328" s="191"/>
      <c r="G328" s="188" t="str">
        <f>IF(ISERROR(VLOOKUP($E328,参加者名簿!$A:$D,2,FALSE))=TRUE,"",VLOOKUP($E328,参加者名簿!$A:$D,2,FALSE))</f>
        <v/>
      </c>
      <c r="H328" s="190"/>
      <c r="I328" s="199"/>
    </row>
    <row r="329" spans="1:9" ht="20.100000000000001" customHeight="1" x14ac:dyDescent="0.15">
      <c r="A329" s="186"/>
      <c r="B329" s="191"/>
      <c r="C329" s="188" t="str">
        <f>IF(ISERROR(VLOOKUP($A329,参加者名簿!$A:$D,2,FALSE))=TRUE,"",VLOOKUP($A329,参加者名簿!$A:$D,2,FALSE))</f>
        <v/>
      </c>
      <c r="D329" s="189"/>
      <c r="E329" s="186"/>
      <c r="F329" s="191"/>
      <c r="G329" s="188" t="str">
        <f>IF(ISERROR(VLOOKUP($E329,参加者名簿!$A:$D,2,FALSE))=TRUE,"",VLOOKUP($E329,参加者名簿!$A:$D,2,FALSE))</f>
        <v/>
      </c>
      <c r="H329" s="190"/>
      <c r="I329" s="199"/>
    </row>
    <row r="330" spans="1:9" ht="20.100000000000001" customHeight="1" x14ac:dyDescent="0.15">
      <c r="A330" s="186"/>
      <c r="B330" s="191"/>
      <c r="C330" s="188" t="str">
        <f>IF(ISERROR(VLOOKUP($A330,参加者名簿!$A:$D,2,FALSE))=TRUE,"",VLOOKUP($A330,参加者名簿!$A:$D,2,FALSE))</f>
        <v/>
      </c>
      <c r="D330" s="189"/>
      <c r="E330" s="186"/>
      <c r="F330" s="191"/>
      <c r="G330" s="188" t="str">
        <f>IF(ISERROR(VLOOKUP($E330,参加者名簿!$A:$D,2,FALSE))=TRUE,"",VLOOKUP($E330,参加者名簿!$A:$D,2,FALSE))</f>
        <v/>
      </c>
      <c r="H330" s="190"/>
      <c r="I330" s="199"/>
    </row>
    <row r="331" spans="1:9" ht="20.100000000000001" customHeight="1" x14ac:dyDescent="0.15">
      <c r="A331" s="186"/>
      <c r="B331" s="191"/>
      <c r="C331" s="188" t="str">
        <f>IF(ISERROR(VLOOKUP($A331,参加者名簿!$A:$D,2,FALSE))=TRUE,"",VLOOKUP($A331,参加者名簿!$A:$D,2,FALSE))</f>
        <v/>
      </c>
      <c r="D331" s="189"/>
      <c r="E331" s="186"/>
      <c r="F331" s="191"/>
      <c r="G331" s="188" t="str">
        <f>IF(ISERROR(VLOOKUP($E331,参加者名簿!$A:$D,2,FALSE))=TRUE,"",VLOOKUP($E331,参加者名簿!$A:$D,2,FALSE))</f>
        <v/>
      </c>
      <c r="H331" s="190"/>
      <c r="I331" s="199"/>
    </row>
    <row r="332" spans="1:9" ht="20.100000000000001" customHeight="1" x14ac:dyDescent="0.15">
      <c r="A332" s="186"/>
      <c r="B332" s="191"/>
      <c r="C332" s="188" t="str">
        <f>IF(ISERROR(VLOOKUP($A332,参加者名簿!$A:$D,2,FALSE))=TRUE,"",VLOOKUP($A332,参加者名簿!$A:$D,2,FALSE))</f>
        <v/>
      </c>
      <c r="D332" s="189"/>
      <c r="E332" s="186"/>
      <c r="F332" s="191"/>
      <c r="G332" s="188" t="str">
        <f>IF(ISERROR(VLOOKUP($E332,参加者名簿!$A:$D,2,FALSE))=TRUE,"",VLOOKUP($E332,参加者名簿!$A:$D,2,FALSE))</f>
        <v/>
      </c>
      <c r="H332" s="190"/>
      <c r="I332" s="199"/>
    </row>
    <row r="333" spans="1:9" ht="20.100000000000001" customHeight="1" thickBot="1" x14ac:dyDescent="0.2">
      <c r="A333" s="186"/>
      <c r="B333" s="191"/>
      <c r="C333" s="188" t="str">
        <f>IF(ISERROR(VLOOKUP($A333,参加者名簿!$A:$D,2,FALSE))=TRUE,"",VLOOKUP($A333,参加者名簿!$A:$D,2,FALSE))</f>
        <v/>
      </c>
      <c r="D333" s="189"/>
      <c r="E333" s="186"/>
      <c r="F333" s="191"/>
      <c r="G333" s="188" t="str">
        <f>IF(ISERROR(VLOOKUP($E333,参加者名簿!$A:$D,2,FALSE))=TRUE,"",VLOOKUP($E333,参加者名簿!$A:$D,2,FALSE))</f>
        <v/>
      </c>
      <c r="H333" s="190"/>
      <c r="I333" s="199"/>
    </row>
    <row r="334" spans="1:9" ht="20.100000000000001" customHeight="1" thickBot="1" x14ac:dyDescent="0.2">
      <c r="A334" s="192" t="s">
        <v>488</v>
      </c>
      <c r="B334" s="193">
        <f>COUNTIFS(C313:C333,"農業者",D313:D333,"○")+COUNTIFS(G313:G333,"農業者",H313:H333,"○")</f>
        <v>0</v>
      </c>
      <c r="C334" s="265" t="s">
        <v>489</v>
      </c>
      <c r="D334" s="266"/>
      <c r="E334" s="193">
        <f>COUNTIFS(C313:C333,"農業者以外",D313:D333,"○")+COUNTIFS(G313:G333,"農業者以外",H313:H333,"○")</f>
        <v>0</v>
      </c>
      <c r="F334" s="194" t="s">
        <v>490</v>
      </c>
      <c r="G334" s="267">
        <f>SUMIF(D313:D333,"○",B313:B333)+SUMIF(H313:H333,"○",F313:F333)</f>
        <v>0</v>
      </c>
      <c r="H334" s="268"/>
      <c r="I334" s="227"/>
    </row>
    <row r="335" spans="1:9" ht="20.100000000000001" customHeight="1" x14ac:dyDescent="0.15">
      <c r="A335" s="195" t="s">
        <v>491</v>
      </c>
      <c r="B335" s="196"/>
      <c r="C335" s="196"/>
      <c r="D335" s="196"/>
      <c r="E335" s="196"/>
      <c r="F335" s="196"/>
      <c r="G335" s="196"/>
      <c r="H335" s="197"/>
      <c r="I335" s="199"/>
    </row>
    <row r="336" spans="1:9" ht="20.100000000000001" customHeight="1" x14ac:dyDescent="0.15">
      <c r="A336" s="198"/>
      <c r="B336" s="199"/>
      <c r="C336" s="199"/>
      <c r="D336" s="199"/>
      <c r="E336" s="199"/>
      <c r="F336" s="199"/>
      <c r="G336" s="199"/>
      <c r="H336" s="200"/>
      <c r="I336" s="199"/>
    </row>
    <row r="337" spans="1:20" ht="20.100000000000001" customHeight="1" x14ac:dyDescent="0.15">
      <c r="A337" s="198"/>
      <c r="B337" s="199"/>
      <c r="C337" s="199"/>
      <c r="D337" s="199"/>
      <c r="E337" s="199"/>
      <c r="F337" s="199"/>
      <c r="G337" s="199"/>
      <c r="H337" s="200"/>
      <c r="I337" s="199"/>
    </row>
    <row r="338" spans="1:20" ht="20.100000000000001" customHeight="1" x14ac:dyDescent="0.15">
      <c r="A338" s="198"/>
      <c r="B338" s="199"/>
      <c r="C338" s="199"/>
      <c r="D338" s="199"/>
      <c r="E338" s="199"/>
      <c r="F338" s="199"/>
      <c r="G338" s="199"/>
      <c r="H338" s="200"/>
      <c r="I338" s="199"/>
    </row>
    <row r="339" spans="1:20" ht="20.100000000000001" customHeight="1" x14ac:dyDescent="0.15">
      <c r="A339" s="198"/>
      <c r="B339" s="199"/>
      <c r="C339" s="199"/>
      <c r="D339" s="199"/>
      <c r="E339" s="199"/>
      <c r="F339" s="199"/>
      <c r="G339" s="199"/>
      <c r="H339" s="200"/>
      <c r="I339" s="199"/>
    </row>
    <row r="340" spans="1:20" ht="20.100000000000001" customHeight="1" x14ac:dyDescent="0.15">
      <c r="A340" s="198"/>
      <c r="B340" s="199"/>
      <c r="C340" s="199"/>
      <c r="D340" s="199"/>
      <c r="E340" s="199"/>
      <c r="F340" s="199"/>
      <c r="G340" s="199"/>
      <c r="H340" s="200"/>
      <c r="I340" s="199"/>
    </row>
    <row r="341" spans="1:20" ht="20.100000000000001" customHeight="1" x14ac:dyDescent="0.15">
      <c r="A341" s="198"/>
      <c r="B341" s="199"/>
      <c r="C341" s="199"/>
      <c r="D341" s="199"/>
      <c r="E341" s="199"/>
      <c r="F341" s="199"/>
      <c r="G341" s="199"/>
      <c r="H341" s="200"/>
      <c r="I341" s="199"/>
    </row>
    <row r="342" spans="1:20" ht="20.100000000000001" customHeight="1" x14ac:dyDescent="0.15">
      <c r="A342" s="198"/>
      <c r="B342" s="199"/>
      <c r="C342" s="199"/>
      <c r="D342" s="199"/>
      <c r="E342" s="199"/>
      <c r="F342" s="199"/>
      <c r="G342" s="199"/>
      <c r="H342" s="200"/>
      <c r="I342" s="199"/>
    </row>
    <row r="343" spans="1:20" ht="20.100000000000001" customHeight="1" thickBot="1" x14ac:dyDescent="0.2">
      <c r="A343" s="201"/>
      <c r="B343" s="202"/>
      <c r="C343" s="202"/>
      <c r="D343" s="202"/>
      <c r="E343" s="202"/>
      <c r="F343" s="202"/>
      <c r="G343" s="202"/>
      <c r="H343" s="203"/>
      <c r="I343" s="199"/>
    </row>
    <row r="344" spans="1:20" ht="20.100000000000001" customHeight="1" thickBot="1" x14ac:dyDescent="0.2">
      <c r="A344" s="204" t="s">
        <v>492</v>
      </c>
      <c r="B344" s="205" t="s">
        <v>493</v>
      </c>
      <c r="C344" s="205" t="s">
        <v>494</v>
      </c>
      <c r="D344" s="206"/>
    </row>
    <row r="345" spans="1:20" ht="20.100000000000001" customHeight="1" thickBot="1" x14ac:dyDescent="0.25">
      <c r="A345" s="255" t="str">
        <f>A302</f>
        <v>令和</v>
      </c>
      <c r="B345" s="247">
        <f>B302</f>
        <v>3</v>
      </c>
      <c r="C345" s="332" t="str">
        <f>C302</f>
        <v>年度　多面的機能支払交付金に係る作業日報</v>
      </c>
      <c r="D345" s="332"/>
      <c r="E345" s="332"/>
      <c r="F345" s="332"/>
      <c r="G345" s="178" t="s">
        <v>478</v>
      </c>
      <c r="H345" s="256">
        <f>H302+1</f>
        <v>9</v>
      </c>
      <c r="I345" s="223">
        <f>H345</f>
        <v>9</v>
      </c>
      <c r="J345" s="222">
        <f>F346</f>
        <v>0</v>
      </c>
      <c r="K345" s="222">
        <f>B347</f>
        <v>0</v>
      </c>
      <c r="L345" s="246" t="e">
        <f>F347-J348</f>
        <v>#VALUE!</v>
      </c>
      <c r="M345" s="244">
        <f>B377</f>
        <v>0</v>
      </c>
      <c r="N345" s="244">
        <f>E377</f>
        <v>0</v>
      </c>
      <c r="O345" s="222">
        <f>B349</f>
        <v>0</v>
      </c>
      <c r="P345" s="222">
        <f>D349</f>
        <v>0</v>
      </c>
      <c r="Q345" s="222">
        <f>F349</f>
        <v>0</v>
      </c>
      <c r="R345" s="33">
        <f>B353</f>
        <v>0</v>
      </c>
      <c r="S345" s="33">
        <f>D353</f>
        <v>0</v>
      </c>
      <c r="T345" s="33">
        <f>F353</f>
        <v>0</v>
      </c>
    </row>
    <row r="346" spans="1:20" ht="20.100000000000001" customHeight="1" thickBot="1" x14ac:dyDescent="0.25">
      <c r="A346" s="180" t="s">
        <v>479</v>
      </c>
      <c r="B346" s="277" t="str">
        <f>B303</f>
        <v>○○活動組織</v>
      </c>
      <c r="C346" s="277"/>
      <c r="D346" s="277"/>
      <c r="E346" s="181" t="s">
        <v>480</v>
      </c>
      <c r="F346" s="278"/>
      <c r="G346" s="279"/>
      <c r="H346" s="280"/>
      <c r="I346" s="224"/>
      <c r="M346" s="222"/>
      <c r="N346" s="222"/>
      <c r="O346" s="222"/>
      <c r="P346" s="222"/>
      <c r="Q346" s="222"/>
      <c r="R346" s="222"/>
    </row>
    <row r="347" spans="1:20" ht="20.100000000000001" customHeight="1" x14ac:dyDescent="0.15">
      <c r="A347" s="212" t="s">
        <v>12</v>
      </c>
      <c r="B347" s="219"/>
      <c r="C347" s="281" t="s">
        <v>481</v>
      </c>
      <c r="D347" s="281"/>
      <c r="E347" s="219"/>
      <c r="F347" s="218" t="str">
        <f>IF((E347-B347)*24=0,"",(E347-B347)*24)</f>
        <v/>
      </c>
      <c r="G347" s="282" t="s">
        <v>482</v>
      </c>
      <c r="H347" s="283"/>
      <c r="I347" s="225"/>
    </row>
    <row r="348" spans="1:20" ht="20.100000000000001" customHeight="1" thickBot="1" x14ac:dyDescent="0.2">
      <c r="A348" s="214" t="s">
        <v>498</v>
      </c>
      <c r="B348" s="220"/>
      <c r="C348" s="273" t="s">
        <v>481</v>
      </c>
      <c r="D348" s="273"/>
      <c r="E348" s="220"/>
      <c r="F348" s="217" t="str">
        <f>IF((E348-B348)*24=0,"",(E348-B348)*24)</f>
        <v/>
      </c>
      <c r="G348" s="274" t="s">
        <v>482</v>
      </c>
      <c r="H348" s="275"/>
      <c r="I348" s="225"/>
      <c r="J348" s="33">
        <f>IF(F348="",0,F348)</f>
        <v>0</v>
      </c>
    </row>
    <row r="349" spans="1:20" ht="20.100000000000001" customHeight="1" x14ac:dyDescent="0.15">
      <c r="A349" s="212" t="s">
        <v>495</v>
      </c>
      <c r="B349" s="271"/>
      <c r="C349" s="272"/>
      <c r="D349" s="271"/>
      <c r="E349" s="272"/>
      <c r="F349" s="271"/>
      <c r="G349" s="272"/>
      <c r="H349" s="208"/>
      <c r="I349" s="226"/>
    </row>
    <row r="350" spans="1:20" ht="20.100000000000001" customHeight="1" x14ac:dyDescent="0.15">
      <c r="A350" s="213" t="s">
        <v>496</v>
      </c>
      <c r="B350" s="269" t="str">
        <f>IF(B$349="","",(IFERROR(VLOOKUP(B$349,【選択肢】!$K$3:$O$74,2,)," ")))</f>
        <v/>
      </c>
      <c r="C350" s="270"/>
      <c r="D350" s="269" t="str">
        <f>IF(D$349="","",(IFERROR(VLOOKUP(D$349,【選択肢】!$K$3:$O$74,2,)," ")))</f>
        <v/>
      </c>
      <c r="E350" s="270"/>
      <c r="F350" s="269" t="str">
        <f>IF(F$349="","",(IFERROR(VLOOKUP(F$349,【選択肢】!$K$3:$O$74,2,)," ")))</f>
        <v/>
      </c>
      <c r="G350" s="270"/>
      <c r="H350" s="210"/>
      <c r="I350" s="226"/>
    </row>
    <row r="351" spans="1:20" ht="20.100000000000001" customHeight="1" x14ac:dyDescent="0.15">
      <c r="A351" s="213" t="s">
        <v>17</v>
      </c>
      <c r="B351" s="269" t="str">
        <f>IF(B$349="","",(IFERROR(VLOOKUP(B$349,【選択肢】!$K$3:$O$74,4,)," ")))</f>
        <v/>
      </c>
      <c r="C351" s="270"/>
      <c r="D351" s="269" t="str">
        <f>IF(D$349="","",(IFERROR(VLOOKUP(D$349,【選択肢】!$K$3:$O$74,4,)," ")))</f>
        <v/>
      </c>
      <c r="E351" s="270"/>
      <c r="F351" s="269" t="str">
        <f>IF(F$349="","",(IFERROR(VLOOKUP(F$349,【選択肢】!$K$3:$O$74,4,)," ")))</f>
        <v/>
      </c>
      <c r="G351" s="270"/>
      <c r="H351" s="210"/>
      <c r="I351" s="226"/>
    </row>
    <row r="352" spans="1:20" ht="20.100000000000001" customHeight="1" x14ac:dyDescent="0.15">
      <c r="A352" s="214" t="s">
        <v>497</v>
      </c>
      <c r="B352" s="269" t="str">
        <f>IF(B$349="","",(IFERROR(VLOOKUP(B$349,【選択肢】!$K$3:$O$74,5,)," ")))</f>
        <v/>
      </c>
      <c r="C352" s="270"/>
      <c r="D352" s="269" t="str">
        <f>IF(D$349="","",(IFERROR(VLOOKUP(D$349,【選択肢】!$K$3:$O$74,5,)," ")))</f>
        <v/>
      </c>
      <c r="E352" s="270"/>
      <c r="F352" s="269" t="str">
        <f>IF(F$349="","",(IFERROR(VLOOKUP(F$349,【選択肢】!$K$3:$O$74,5,)," ")))</f>
        <v/>
      </c>
      <c r="G352" s="270"/>
      <c r="H352" s="211"/>
      <c r="I352" s="226"/>
    </row>
    <row r="353" spans="1:9" ht="20.100000000000001" customHeight="1" thickBot="1" x14ac:dyDescent="0.2">
      <c r="A353" s="215" t="s">
        <v>9</v>
      </c>
      <c r="B353" s="258"/>
      <c r="C353" s="259"/>
      <c r="D353" s="258"/>
      <c r="E353" s="259"/>
      <c r="F353" s="260"/>
      <c r="G353" s="261"/>
      <c r="H353" s="209"/>
      <c r="I353" s="226"/>
    </row>
    <row r="354" spans="1:9" ht="20.100000000000001" customHeight="1" x14ac:dyDescent="0.15">
      <c r="A354" s="262" t="s">
        <v>483</v>
      </c>
      <c r="B354" s="263"/>
      <c r="C354" s="263"/>
      <c r="D354" s="263"/>
      <c r="E354" s="263"/>
      <c r="F354" s="263"/>
      <c r="G354" s="263"/>
      <c r="H354" s="264"/>
      <c r="I354" s="216"/>
    </row>
    <row r="355" spans="1:9" ht="20.100000000000001" customHeight="1" x14ac:dyDescent="0.15">
      <c r="A355" s="182" t="s">
        <v>484</v>
      </c>
      <c r="B355" s="183" t="s">
        <v>485</v>
      </c>
      <c r="C355" s="184" t="s">
        <v>474</v>
      </c>
      <c r="D355" s="185" t="s">
        <v>486</v>
      </c>
      <c r="E355" s="182" t="s">
        <v>484</v>
      </c>
      <c r="F355" s="183" t="s">
        <v>485</v>
      </c>
      <c r="G355" s="184" t="s">
        <v>474</v>
      </c>
      <c r="H355" s="185" t="s">
        <v>486</v>
      </c>
      <c r="I355" s="216"/>
    </row>
    <row r="356" spans="1:9" ht="20.100000000000001" customHeight="1" x14ac:dyDescent="0.15">
      <c r="A356" s="186"/>
      <c r="B356" s="187"/>
      <c r="C356" s="188" t="str">
        <f>IF(ISERROR(VLOOKUP($A356,参加者名簿!$A:$D,2,FALSE))=TRUE,"",VLOOKUP($A356,参加者名簿!$A:$D,2,FALSE))</f>
        <v/>
      </c>
      <c r="D356" s="189"/>
      <c r="E356" s="186"/>
      <c r="F356" s="187"/>
      <c r="G356" s="188" t="str">
        <f>IF(ISERROR(VLOOKUP($E356,参加者名簿!$A:$D,2,FALSE))=TRUE,"",VLOOKUP($E356,参加者名簿!$A:$D,2,FALSE))</f>
        <v/>
      </c>
      <c r="H356" s="190"/>
      <c r="I356" s="199"/>
    </row>
    <row r="357" spans="1:9" ht="20.100000000000001" customHeight="1" x14ac:dyDescent="0.15">
      <c r="A357" s="186"/>
      <c r="B357" s="187"/>
      <c r="C357" s="188" t="str">
        <f>IF(ISERROR(VLOOKUP($A357,参加者名簿!$A:$D,2,FALSE))=TRUE,"",VLOOKUP($A357,参加者名簿!$A:$D,2,FALSE))</f>
        <v/>
      </c>
      <c r="D357" s="189"/>
      <c r="E357" s="186"/>
      <c r="F357" s="187"/>
      <c r="G357" s="188" t="str">
        <f>IF(ISERROR(VLOOKUP($E357,参加者名簿!$A:$D,2,FALSE))=TRUE,"",VLOOKUP($E357,参加者名簿!$A:$D,2,FALSE))</f>
        <v/>
      </c>
      <c r="H357" s="190"/>
      <c r="I357" s="199"/>
    </row>
    <row r="358" spans="1:9" ht="20.100000000000001" customHeight="1" x14ac:dyDescent="0.15">
      <c r="A358" s="186"/>
      <c r="B358" s="187"/>
      <c r="C358" s="188" t="str">
        <f>IF(ISERROR(VLOOKUP($A358,参加者名簿!$A:$D,2,FALSE))=TRUE,"",VLOOKUP($A358,参加者名簿!$A:$D,2,FALSE))</f>
        <v/>
      </c>
      <c r="D358" s="189"/>
      <c r="E358" s="186"/>
      <c r="F358" s="187"/>
      <c r="G358" s="188" t="str">
        <f>IF(ISERROR(VLOOKUP($E358,参加者名簿!$A:$D,2,FALSE))=TRUE,"",VLOOKUP($E358,参加者名簿!$A:$D,2,FALSE))</f>
        <v/>
      </c>
      <c r="H358" s="190"/>
      <c r="I358" s="199"/>
    </row>
    <row r="359" spans="1:9" ht="20.100000000000001" customHeight="1" x14ac:dyDescent="0.15">
      <c r="A359" s="186"/>
      <c r="B359" s="187"/>
      <c r="C359" s="188" t="str">
        <f>IF(ISERROR(VLOOKUP($A359,参加者名簿!$A:$D,2,FALSE))=TRUE,"",VLOOKUP($A359,参加者名簿!$A:$D,2,FALSE))</f>
        <v/>
      </c>
      <c r="D359" s="189"/>
      <c r="E359" s="186"/>
      <c r="F359" s="187"/>
      <c r="G359" s="188" t="str">
        <f>IF(ISERROR(VLOOKUP($E359,参加者名簿!$A:$D,2,FALSE))=TRUE,"",VLOOKUP($E359,参加者名簿!$A:$D,2,FALSE))</f>
        <v/>
      </c>
      <c r="H359" s="190"/>
      <c r="I359" s="199"/>
    </row>
    <row r="360" spans="1:9" ht="20.100000000000001" customHeight="1" x14ac:dyDescent="0.15">
      <c r="A360" s="186"/>
      <c r="B360" s="187"/>
      <c r="C360" s="188" t="str">
        <f>IF(ISERROR(VLOOKUP($A360,参加者名簿!$A:$D,2,FALSE))=TRUE,"",VLOOKUP($A360,参加者名簿!$A:$D,2,FALSE))</f>
        <v/>
      </c>
      <c r="D360" s="189"/>
      <c r="E360" s="186"/>
      <c r="F360" s="187"/>
      <c r="G360" s="188" t="str">
        <f>IF(ISERROR(VLOOKUP($E360,参加者名簿!$A:$D,2,FALSE))=TRUE,"",VLOOKUP($E360,参加者名簿!$A:$D,2,FALSE))</f>
        <v/>
      </c>
      <c r="H360" s="190"/>
      <c r="I360" s="199"/>
    </row>
    <row r="361" spans="1:9" ht="20.100000000000001" customHeight="1" x14ac:dyDescent="0.15">
      <c r="A361" s="186"/>
      <c r="B361" s="187"/>
      <c r="C361" s="188" t="str">
        <f>IF(ISERROR(VLOOKUP($A361,参加者名簿!$A:$D,2,FALSE))=TRUE,"",VLOOKUP($A361,参加者名簿!$A:$D,2,FALSE))</f>
        <v/>
      </c>
      <c r="D361" s="189"/>
      <c r="E361" s="186"/>
      <c r="F361" s="187"/>
      <c r="G361" s="188" t="str">
        <f>IF(ISERROR(VLOOKUP($E361,参加者名簿!$A:$D,2,FALSE))=TRUE,"",VLOOKUP($E361,参加者名簿!$A:$D,2,FALSE))</f>
        <v/>
      </c>
      <c r="H361" s="190"/>
      <c r="I361" s="199"/>
    </row>
    <row r="362" spans="1:9" ht="20.100000000000001" customHeight="1" x14ac:dyDescent="0.15">
      <c r="A362" s="186"/>
      <c r="B362" s="191"/>
      <c r="C362" s="188" t="str">
        <f>IF(ISERROR(VLOOKUP($A362,参加者名簿!$A:$D,2,FALSE))=TRUE,"",VLOOKUP($A362,参加者名簿!$A:$D,2,FALSE))</f>
        <v/>
      </c>
      <c r="D362" s="189"/>
      <c r="E362" s="186"/>
      <c r="F362" s="187"/>
      <c r="G362" s="188" t="str">
        <f>IF(ISERROR(VLOOKUP($E362,参加者名簿!$A:$D,2,FALSE))=TRUE,"",VLOOKUP($E362,参加者名簿!$A:$D,2,FALSE))</f>
        <v/>
      </c>
      <c r="H362" s="190"/>
      <c r="I362" s="199"/>
    </row>
    <row r="363" spans="1:9" ht="20.100000000000001" customHeight="1" x14ac:dyDescent="0.15">
      <c r="A363" s="186"/>
      <c r="B363" s="191"/>
      <c r="C363" s="188" t="str">
        <f>IF(ISERROR(VLOOKUP($A363,参加者名簿!$A:$D,2,FALSE))=TRUE,"",VLOOKUP($A363,参加者名簿!$A:$D,2,FALSE))</f>
        <v/>
      </c>
      <c r="D363" s="189"/>
      <c r="E363" s="186"/>
      <c r="F363" s="187"/>
      <c r="G363" s="188" t="str">
        <f>IF(ISERROR(VLOOKUP($E363,参加者名簿!$A:$D,2,FALSE))=TRUE,"",VLOOKUP($E363,参加者名簿!$A:$D,2,FALSE))</f>
        <v/>
      </c>
      <c r="H363" s="190"/>
      <c r="I363" s="199"/>
    </row>
    <row r="364" spans="1:9" ht="20.100000000000001" customHeight="1" x14ac:dyDescent="0.15">
      <c r="A364" s="186"/>
      <c r="B364" s="191"/>
      <c r="C364" s="188" t="str">
        <f>IF(ISERROR(VLOOKUP($A364,参加者名簿!$A:$D,2,FALSE))=TRUE,"",VLOOKUP($A364,参加者名簿!$A:$D,2,FALSE))</f>
        <v/>
      </c>
      <c r="D364" s="189"/>
      <c r="E364" s="186"/>
      <c r="F364" s="187"/>
      <c r="G364" s="188" t="str">
        <f>IF(ISERROR(VLOOKUP($E364,参加者名簿!$A:$D,2,FALSE))=TRUE,"",VLOOKUP($E364,参加者名簿!$A:$D,2,FALSE))</f>
        <v/>
      </c>
      <c r="H364" s="190"/>
      <c r="I364" s="199"/>
    </row>
    <row r="365" spans="1:9" ht="20.100000000000001" customHeight="1" x14ac:dyDescent="0.15">
      <c r="A365" s="186"/>
      <c r="B365" s="191"/>
      <c r="C365" s="188" t="str">
        <f>IF(ISERROR(VLOOKUP($A365,参加者名簿!$A:$D,2,FALSE))=TRUE,"",VLOOKUP($A365,参加者名簿!$A:$D,2,FALSE))</f>
        <v/>
      </c>
      <c r="D365" s="189"/>
      <c r="E365" s="186"/>
      <c r="F365" s="187"/>
      <c r="G365" s="188" t="str">
        <f>IF(ISERROR(VLOOKUP($E365,参加者名簿!$A:$D,2,FALSE))=TRUE,"",VLOOKUP($E365,参加者名簿!$A:$D,2,FALSE))</f>
        <v/>
      </c>
      <c r="H365" s="190"/>
      <c r="I365" s="199"/>
    </row>
    <row r="366" spans="1:9" ht="20.100000000000001" customHeight="1" x14ac:dyDescent="0.15">
      <c r="A366" s="186"/>
      <c r="B366" s="191"/>
      <c r="C366" s="188" t="str">
        <f>IF(ISERROR(VLOOKUP($A366,参加者名簿!$A:$D,2,FALSE))=TRUE,"",VLOOKUP($A366,参加者名簿!$A:$D,2,FALSE))</f>
        <v/>
      </c>
      <c r="D366" s="189"/>
      <c r="E366" s="186"/>
      <c r="F366" s="187"/>
      <c r="G366" s="188" t="str">
        <f>IF(ISERROR(VLOOKUP($E366,参加者名簿!$A:$D,2,FALSE))=TRUE,"",VLOOKUP($E366,参加者名簿!$A:$D,2,FALSE))</f>
        <v/>
      </c>
      <c r="H366" s="190"/>
      <c r="I366" s="199"/>
    </row>
    <row r="367" spans="1:9" ht="20.100000000000001" customHeight="1" x14ac:dyDescent="0.15">
      <c r="A367" s="186"/>
      <c r="B367" s="191"/>
      <c r="C367" s="188" t="str">
        <f>IF(ISERROR(VLOOKUP($A367,参加者名簿!$A:$D,2,FALSE))=TRUE,"",VLOOKUP($A367,参加者名簿!$A:$D,2,FALSE))</f>
        <v/>
      </c>
      <c r="D367" s="189"/>
      <c r="E367" s="186"/>
      <c r="F367" s="187"/>
      <c r="G367" s="188" t="str">
        <f>IF(ISERROR(VLOOKUP($E367,参加者名簿!$A:$D,2,FALSE))=TRUE,"",VLOOKUP($E367,参加者名簿!$A:$D,2,FALSE))</f>
        <v/>
      </c>
      <c r="H367" s="190"/>
      <c r="I367" s="199"/>
    </row>
    <row r="368" spans="1:9" ht="20.100000000000001" customHeight="1" x14ac:dyDescent="0.15">
      <c r="A368" s="186"/>
      <c r="B368" s="191"/>
      <c r="C368" s="188" t="str">
        <f>IF(ISERROR(VLOOKUP($A368,参加者名簿!$A:$D,2,FALSE))=TRUE,"",VLOOKUP($A368,参加者名簿!$A:$D,2,FALSE))</f>
        <v/>
      </c>
      <c r="D368" s="189"/>
      <c r="E368" s="186"/>
      <c r="F368" s="187"/>
      <c r="G368" s="188" t="str">
        <f>IF(ISERROR(VLOOKUP($E368,参加者名簿!$A:$D,2,FALSE))=TRUE,"",VLOOKUP($E368,参加者名簿!$A:$D,2,FALSE))</f>
        <v/>
      </c>
      <c r="H368" s="190"/>
      <c r="I368" s="199"/>
    </row>
    <row r="369" spans="1:9" ht="20.100000000000001" customHeight="1" x14ac:dyDescent="0.15">
      <c r="A369" s="186"/>
      <c r="B369" s="191"/>
      <c r="C369" s="188" t="str">
        <f>IF(ISERROR(VLOOKUP($A369,参加者名簿!$A:$D,2,FALSE))=TRUE,"",VLOOKUP($A369,参加者名簿!$A:$D,2,FALSE))</f>
        <v/>
      </c>
      <c r="D369" s="189"/>
      <c r="E369" s="186"/>
      <c r="F369" s="187"/>
      <c r="G369" s="188" t="str">
        <f>IF(ISERROR(VLOOKUP($E369,参加者名簿!$A:$D,2,FALSE))=TRUE,"",VLOOKUP($E369,参加者名簿!$A:$D,2,FALSE))</f>
        <v/>
      </c>
      <c r="H369" s="190"/>
      <c r="I369" s="199"/>
    </row>
    <row r="370" spans="1:9" ht="20.100000000000001" customHeight="1" x14ac:dyDescent="0.15">
      <c r="A370" s="186"/>
      <c r="B370" s="191"/>
      <c r="C370" s="188" t="str">
        <f>IF(ISERROR(VLOOKUP($A370,参加者名簿!$A:$D,2,FALSE))=TRUE,"",VLOOKUP($A370,参加者名簿!$A:$D,2,FALSE))</f>
        <v/>
      </c>
      <c r="D370" s="189"/>
      <c r="E370" s="186"/>
      <c r="F370" s="187"/>
      <c r="G370" s="188" t="str">
        <f>IF(ISERROR(VLOOKUP($E370,参加者名簿!$A:$D,2,FALSE))=TRUE,"",VLOOKUP($E370,参加者名簿!$A:$D,2,FALSE))</f>
        <v/>
      </c>
      <c r="H370" s="190"/>
      <c r="I370" s="199"/>
    </row>
    <row r="371" spans="1:9" ht="20.100000000000001" customHeight="1" x14ac:dyDescent="0.15">
      <c r="A371" s="186"/>
      <c r="B371" s="191"/>
      <c r="C371" s="188" t="str">
        <f>IF(ISERROR(VLOOKUP($A371,参加者名簿!$A:$D,2,FALSE))=TRUE,"",VLOOKUP($A371,参加者名簿!$A:$D,2,FALSE))</f>
        <v/>
      </c>
      <c r="D371" s="189"/>
      <c r="E371" s="186"/>
      <c r="F371" s="191"/>
      <c r="G371" s="188" t="str">
        <f>IF(ISERROR(VLOOKUP($E371,参加者名簿!$A:$D,2,FALSE))=TRUE,"",VLOOKUP($E371,参加者名簿!$A:$D,2,FALSE))</f>
        <v/>
      </c>
      <c r="H371" s="190"/>
      <c r="I371" s="199"/>
    </row>
    <row r="372" spans="1:9" ht="20.100000000000001" customHeight="1" x14ac:dyDescent="0.15">
      <c r="A372" s="186"/>
      <c r="B372" s="191"/>
      <c r="C372" s="188" t="str">
        <f>IF(ISERROR(VLOOKUP($A372,参加者名簿!$A:$D,2,FALSE))=TRUE,"",VLOOKUP($A372,参加者名簿!$A:$D,2,FALSE))</f>
        <v/>
      </c>
      <c r="D372" s="189"/>
      <c r="E372" s="186"/>
      <c r="F372" s="191"/>
      <c r="G372" s="188" t="str">
        <f>IF(ISERROR(VLOOKUP($E372,参加者名簿!$A:$D,2,FALSE))=TRUE,"",VLOOKUP($E372,参加者名簿!$A:$D,2,FALSE))</f>
        <v/>
      </c>
      <c r="H372" s="190"/>
      <c r="I372" s="199"/>
    </row>
    <row r="373" spans="1:9" ht="20.100000000000001" customHeight="1" x14ac:dyDescent="0.15">
      <c r="A373" s="186"/>
      <c r="B373" s="191"/>
      <c r="C373" s="188" t="str">
        <f>IF(ISERROR(VLOOKUP($A373,参加者名簿!$A:$D,2,FALSE))=TRUE,"",VLOOKUP($A373,参加者名簿!$A:$D,2,FALSE))</f>
        <v/>
      </c>
      <c r="D373" s="189"/>
      <c r="E373" s="186"/>
      <c r="F373" s="191"/>
      <c r="G373" s="188" t="str">
        <f>IF(ISERROR(VLOOKUP($E373,参加者名簿!$A:$D,2,FALSE))=TRUE,"",VLOOKUP($E373,参加者名簿!$A:$D,2,FALSE))</f>
        <v/>
      </c>
      <c r="H373" s="190"/>
      <c r="I373" s="199"/>
    </row>
    <row r="374" spans="1:9" ht="20.100000000000001" customHeight="1" x14ac:dyDescent="0.15">
      <c r="A374" s="186"/>
      <c r="B374" s="191"/>
      <c r="C374" s="188" t="str">
        <f>IF(ISERROR(VLOOKUP($A374,参加者名簿!$A:$D,2,FALSE))=TRUE,"",VLOOKUP($A374,参加者名簿!$A:$D,2,FALSE))</f>
        <v/>
      </c>
      <c r="D374" s="189"/>
      <c r="E374" s="186"/>
      <c r="F374" s="191"/>
      <c r="G374" s="188" t="str">
        <f>IF(ISERROR(VLOOKUP($E374,参加者名簿!$A:$D,2,FALSE))=TRUE,"",VLOOKUP($E374,参加者名簿!$A:$D,2,FALSE))</f>
        <v/>
      </c>
      <c r="H374" s="190"/>
      <c r="I374" s="199"/>
    </row>
    <row r="375" spans="1:9" ht="20.100000000000001" customHeight="1" x14ac:dyDescent="0.15">
      <c r="A375" s="186"/>
      <c r="B375" s="191"/>
      <c r="C375" s="188" t="str">
        <f>IF(ISERROR(VLOOKUP($A375,参加者名簿!$A:$D,2,FALSE))=TRUE,"",VLOOKUP($A375,参加者名簿!$A:$D,2,FALSE))</f>
        <v/>
      </c>
      <c r="D375" s="189"/>
      <c r="E375" s="186"/>
      <c r="F375" s="191"/>
      <c r="G375" s="188" t="str">
        <f>IF(ISERROR(VLOOKUP($E375,参加者名簿!$A:$D,2,FALSE))=TRUE,"",VLOOKUP($E375,参加者名簿!$A:$D,2,FALSE))</f>
        <v/>
      </c>
      <c r="H375" s="190"/>
      <c r="I375" s="199"/>
    </row>
    <row r="376" spans="1:9" ht="20.100000000000001" customHeight="1" thickBot="1" x14ac:dyDescent="0.2">
      <c r="A376" s="186"/>
      <c r="B376" s="191"/>
      <c r="C376" s="188" t="str">
        <f>IF(ISERROR(VLOOKUP($A376,参加者名簿!$A:$D,2,FALSE))=TRUE,"",VLOOKUP($A376,参加者名簿!$A:$D,2,FALSE))</f>
        <v/>
      </c>
      <c r="D376" s="189"/>
      <c r="E376" s="186"/>
      <c r="F376" s="191"/>
      <c r="G376" s="188" t="str">
        <f>IF(ISERROR(VLOOKUP($E376,参加者名簿!$A:$D,2,FALSE))=TRUE,"",VLOOKUP($E376,参加者名簿!$A:$D,2,FALSE))</f>
        <v/>
      </c>
      <c r="H376" s="190"/>
      <c r="I376" s="199"/>
    </row>
    <row r="377" spans="1:9" ht="20.100000000000001" customHeight="1" thickBot="1" x14ac:dyDescent="0.2">
      <c r="A377" s="192" t="s">
        <v>488</v>
      </c>
      <c r="B377" s="193">
        <f>COUNTIFS(C356:C376,"農業者",D356:D376,"○")+COUNTIFS(G356:G376,"農業者",H356:H376,"○")</f>
        <v>0</v>
      </c>
      <c r="C377" s="265" t="s">
        <v>489</v>
      </c>
      <c r="D377" s="266"/>
      <c r="E377" s="193">
        <f>COUNTIFS(C356:C376,"農業者以外",D356:D376,"○")+COUNTIFS(G356:G376,"農業者以外",H356:H376,"○")</f>
        <v>0</v>
      </c>
      <c r="F377" s="194" t="s">
        <v>490</v>
      </c>
      <c r="G377" s="267">
        <f>SUMIF(D356:D376,"○",B356:B376)+SUMIF(H356:H376,"○",F356:F376)</f>
        <v>0</v>
      </c>
      <c r="H377" s="268"/>
      <c r="I377" s="227"/>
    </row>
    <row r="378" spans="1:9" ht="20.100000000000001" customHeight="1" x14ac:dyDescent="0.15">
      <c r="A378" s="195" t="s">
        <v>491</v>
      </c>
      <c r="B378" s="196"/>
      <c r="C378" s="196"/>
      <c r="D378" s="196"/>
      <c r="E378" s="196"/>
      <c r="F378" s="196"/>
      <c r="G378" s="196"/>
      <c r="H378" s="197"/>
      <c r="I378" s="199"/>
    </row>
    <row r="379" spans="1:9" ht="20.100000000000001" customHeight="1" x14ac:dyDescent="0.15">
      <c r="A379" s="198"/>
      <c r="B379" s="199"/>
      <c r="C379" s="199"/>
      <c r="D379" s="199"/>
      <c r="E379" s="199"/>
      <c r="F379" s="199"/>
      <c r="G379" s="199"/>
      <c r="H379" s="200"/>
      <c r="I379" s="199"/>
    </row>
    <row r="380" spans="1:9" ht="20.100000000000001" customHeight="1" x14ac:dyDescent="0.15">
      <c r="A380" s="198"/>
      <c r="B380" s="199"/>
      <c r="C380" s="199"/>
      <c r="D380" s="199"/>
      <c r="E380" s="199"/>
      <c r="F380" s="199"/>
      <c r="G380" s="199"/>
      <c r="H380" s="200"/>
      <c r="I380" s="199"/>
    </row>
    <row r="381" spans="1:9" ht="20.100000000000001" customHeight="1" x14ac:dyDescent="0.15">
      <c r="A381" s="198"/>
      <c r="B381" s="199"/>
      <c r="C381" s="199"/>
      <c r="D381" s="199"/>
      <c r="E381" s="199"/>
      <c r="F381" s="199"/>
      <c r="G381" s="199"/>
      <c r="H381" s="200"/>
      <c r="I381" s="199"/>
    </row>
    <row r="382" spans="1:9" ht="20.100000000000001" customHeight="1" x14ac:dyDescent="0.15">
      <c r="A382" s="198"/>
      <c r="B382" s="199"/>
      <c r="C382" s="199"/>
      <c r="D382" s="199"/>
      <c r="E382" s="199"/>
      <c r="F382" s="199"/>
      <c r="G382" s="199"/>
      <c r="H382" s="200"/>
      <c r="I382" s="199"/>
    </row>
    <row r="383" spans="1:9" ht="20.100000000000001" customHeight="1" x14ac:dyDescent="0.15">
      <c r="A383" s="198"/>
      <c r="B383" s="199"/>
      <c r="C383" s="199"/>
      <c r="D383" s="199"/>
      <c r="E383" s="199"/>
      <c r="F383" s="199"/>
      <c r="G383" s="199"/>
      <c r="H383" s="200"/>
      <c r="I383" s="199"/>
    </row>
    <row r="384" spans="1:9" ht="20.100000000000001" customHeight="1" x14ac:dyDescent="0.15">
      <c r="A384" s="198"/>
      <c r="B384" s="199"/>
      <c r="C384" s="199"/>
      <c r="D384" s="199"/>
      <c r="E384" s="199"/>
      <c r="F384" s="199"/>
      <c r="G384" s="199"/>
      <c r="H384" s="200"/>
      <c r="I384" s="199"/>
    </row>
    <row r="385" spans="1:20" ht="20.100000000000001" customHeight="1" x14ac:dyDescent="0.15">
      <c r="A385" s="198"/>
      <c r="B385" s="199"/>
      <c r="C385" s="199"/>
      <c r="D385" s="199"/>
      <c r="E385" s="199"/>
      <c r="F385" s="199"/>
      <c r="G385" s="199"/>
      <c r="H385" s="200"/>
      <c r="I385" s="199"/>
    </row>
    <row r="386" spans="1:20" ht="20.100000000000001" customHeight="1" thickBot="1" x14ac:dyDescent="0.2">
      <c r="A386" s="201"/>
      <c r="B386" s="202"/>
      <c r="C386" s="202"/>
      <c r="D386" s="202"/>
      <c r="E386" s="202"/>
      <c r="F386" s="202"/>
      <c r="G386" s="202"/>
      <c r="H386" s="203"/>
      <c r="I386" s="199"/>
    </row>
    <row r="387" spans="1:20" ht="20.100000000000001" customHeight="1" thickBot="1" x14ac:dyDescent="0.2">
      <c r="A387" s="204" t="s">
        <v>492</v>
      </c>
      <c r="B387" s="205" t="s">
        <v>493</v>
      </c>
      <c r="C387" s="205" t="s">
        <v>494</v>
      </c>
      <c r="D387" s="206"/>
    </row>
    <row r="388" spans="1:20" ht="20.100000000000001" customHeight="1" thickBot="1" x14ac:dyDescent="0.25">
      <c r="A388" s="255" t="str">
        <f>A345</f>
        <v>令和</v>
      </c>
      <c r="B388" s="247">
        <f>B345</f>
        <v>3</v>
      </c>
      <c r="C388" s="332" t="str">
        <f>C345</f>
        <v>年度　多面的機能支払交付金に係る作業日報</v>
      </c>
      <c r="D388" s="332"/>
      <c r="E388" s="332"/>
      <c r="F388" s="332"/>
      <c r="G388" s="178" t="s">
        <v>478</v>
      </c>
      <c r="H388" s="256">
        <f>H345+1</f>
        <v>10</v>
      </c>
      <c r="I388" s="223">
        <f>H388</f>
        <v>10</v>
      </c>
      <c r="J388" s="222">
        <f>F389</f>
        <v>0</v>
      </c>
      <c r="K388" s="222">
        <f>B390</f>
        <v>0</v>
      </c>
      <c r="L388" s="246" t="e">
        <f>F390-J391</f>
        <v>#VALUE!</v>
      </c>
      <c r="M388" s="244">
        <f>B420</f>
        <v>0</v>
      </c>
      <c r="N388" s="244">
        <f>E420</f>
        <v>0</v>
      </c>
      <c r="O388" s="222">
        <f>B392</f>
        <v>0</v>
      </c>
      <c r="P388" s="222">
        <f>D392</f>
        <v>0</v>
      </c>
      <c r="Q388" s="222">
        <f>F392</f>
        <v>0</v>
      </c>
      <c r="R388" s="33">
        <f>B396</f>
        <v>0</v>
      </c>
      <c r="S388" s="33">
        <f>D396</f>
        <v>0</v>
      </c>
      <c r="T388" s="33">
        <f>F396</f>
        <v>0</v>
      </c>
    </row>
    <row r="389" spans="1:20" ht="20.100000000000001" customHeight="1" thickBot="1" x14ac:dyDescent="0.25">
      <c r="A389" s="180" t="s">
        <v>479</v>
      </c>
      <c r="B389" s="277" t="str">
        <f>B346</f>
        <v>○○活動組織</v>
      </c>
      <c r="C389" s="277"/>
      <c r="D389" s="277"/>
      <c r="E389" s="181" t="s">
        <v>480</v>
      </c>
      <c r="F389" s="278"/>
      <c r="G389" s="279"/>
      <c r="H389" s="280"/>
      <c r="I389" s="224"/>
      <c r="M389" s="222"/>
      <c r="N389" s="222"/>
      <c r="O389" s="222"/>
      <c r="P389" s="222"/>
      <c r="Q389" s="222"/>
      <c r="R389" s="222"/>
    </row>
    <row r="390" spans="1:20" ht="20.100000000000001" customHeight="1" x14ac:dyDescent="0.15">
      <c r="A390" s="212" t="s">
        <v>12</v>
      </c>
      <c r="B390" s="219"/>
      <c r="C390" s="281" t="s">
        <v>481</v>
      </c>
      <c r="D390" s="281"/>
      <c r="E390" s="219"/>
      <c r="F390" s="218" t="str">
        <f>IF((E390-B390)*24=0,"",(E390-B390)*24)</f>
        <v/>
      </c>
      <c r="G390" s="282" t="s">
        <v>482</v>
      </c>
      <c r="H390" s="283"/>
      <c r="I390" s="225"/>
    </row>
    <row r="391" spans="1:20" ht="20.100000000000001" customHeight="1" thickBot="1" x14ac:dyDescent="0.2">
      <c r="A391" s="214" t="s">
        <v>498</v>
      </c>
      <c r="B391" s="220"/>
      <c r="C391" s="273" t="s">
        <v>481</v>
      </c>
      <c r="D391" s="273"/>
      <c r="E391" s="220"/>
      <c r="F391" s="217" t="str">
        <f>IF((E391-B391)*24=0,"",(E391-B391)*24)</f>
        <v/>
      </c>
      <c r="G391" s="274" t="s">
        <v>482</v>
      </c>
      <c r="H391" s="275"/>
      <c r="I391" s="225"/>
      <c r="J391" s="33">
        <f>IF(F391="",0,F391)</f>
        <v>0</v>
      </c>
    </row>
    <row r="392" spans="1:20" ht="20.100000000000001" customHeight="1" x14ac:dyDescent="0.15">
      <c r="A392" s="212" t="s">
        <v>495</v>
      </c>
      <c r="B392" s="271"/>
      <c r="C392" s="272"/>
      <c r="D392" s="271"/>
      <c r="E392" s="272"/>
      <c r="F392" s="271"/>
      <c r="G392" s="272"/>
      <c r="H392" s="208"/>
      <c r="I392" s="226"/>
    </row>
    <row r="393" spans="1:20" ht="20.100000000000001" customHeight="1" x14ac:dyDescent="0.15">
      <c r="A393" s="213" t="s">
        <v>496</v>
      </c>
      <c r="B393" s="269" t="str">
        <f>IF(B$392="","",(IFERROR(VLOOKUP(B$392,【選択肢】!$K$3:$O$74,2,)," ")))</f>
        <v/>
      </c>
      <c r="C393" s="270"/>
      <c r="D393" s="269" t="str">
        <f>IF(D$392="","",(IFERROR(VLOOKUP(D$392,【選択肢】!$K$3:$O$74,2,)," ")))</f>
        <v/>
      </c>
      <c r="E393" s="270"/>
      <c r="F393" s="269" t="str">
        <f>IF(F$392="","",(IFERROR(VLOOKUP(F$392,【選択肢】!$K$3:$O$74,2,)," ")))</f>
        <v/>
      </c>
      <c r="G393" s="270"/>
      <c r="H393" s="210"/>
      <c r="I393" s="226"/>
    </row>
    <row r="394" spans="1:20" ht="20.100000000000001" customHeight="1" x14ac:dyDescent="0.15">
      <c r="A394" s="213" t="s">
        <v>17</v>
      </c>
      <c r="B394" s="269" t="str">
        <f>IF(B$392="","",(IFERROR(VLOOKUP(B$392,【選択肢】!$K$3:$O$74,4,)," ")))</f>
        <v/>
      </c>
      <c r="C394" s="270"/>
      <c r="D394" s="269" t="str">
        <f>IF(D$392="","",(IFERROR(VLOOKUP(D$392,【選択肢】!$K$3:$O$74,4,)," ")))</f>
        <v/>
      </c>
      <c r="E394" s="270"/>
      <c r="F394" s="269" t="str">
        <f>IF(F$392="","",(IFERROR(VLOOKUP(F$392,【選択肢】!$K$3:$O$74,4,)," ")))</f>
        <v/>
      </c>
      <c r="G394" s="270"/>
      <c r="H394" s="210"/>
      <c r="I394" s="226"/>
    </row>
    <row r="395" spans="1:20" ht="20.100000000000001" customHeight="1" x14ac:dyDescent="0.15">
      <c r="A395" s="214" t="s">
        <v>497</v>
      </c>
      <c r="B395" s="269" t="str">
        <f>IF(B$392="","",(IFERROR(VLOOKUP(B$392,【選択肢】!$K$3:$O$74,5,)," ")))</f>
        <v/>
      </c>
      <c r="C395" s="270"/>
      <c r="D395" s="269" t="str">
        <f>IF(D$392="","",(IFERROR(VLOOKUP(D$392,【選択肢】!$K$3:$O$74,5,)," ")))</f>
        <v/>
      </c>
      <c r="E395" s="270"/>
      <c r="F395" s="269" t="str">
        <f>IF(F$392="","",(IFERROR(VLOOKUP(F$392,【選択肢】!$K$3:$O$74,5,)," ")))</f>
        <v/>
      </c>
      <c r="G395" s="270"/>
      <c r="H395" s="211"/>
      <c r="I395" s="226"/>
    </row>
    <row r="396" spans="1:20" ht="20.100000000000001" customHeight="1" thickBot="1" x14ac:dyDescent="0.2">
      <c r="A396" s="215" t="s">
        <v>9</v>
      </c>
      <c r="B396" s="258"/>
      <c r="C396" s="259"/>
      <c r="D396" s="258"/>
      <c r="E396" s="259"/>
      <c r="F396" s="260"/>
      <c r="G396" s="261"/>
      <c r="H396" s="209"/>
      <c r="I396" s="226"/>
    </row>
    <row r="397" spans="1:20" ht="20.100000000000001" customHeight="1" x14ac:dyDescent="0.15">
      <c r="A397" s="262" t="s">
        <v>483</v>
      </c>
      <c r="B397" s="263"/>
      <c r="C397" s="263"/>
      <c r="D397" s="263"/>
      <c r="E397" s="263"/>
      <c r="F397" s="263"/>
      <c r="G397" s="263"/>
      <c r="H397" s="264"/>
      <c r="I397" s="216"/>
    </row>
    <row r="398" spans="1:20" ht="20.100000000000001" customHeight="1" x14ac:dyDescent="0.15">
      <c r="A398" s="182" t="s">
        <v>484</v>
      </c>
      <c r="B398" s="183" t="s">
        <v>485</v>
      </c>
      <c r="C398" s="184" t="s">
        <v>474</v>
      </c>
      <c r="D398" s="185" t="s">
        <v>486</v>
      </c>
      <c r="E398" s="182" t="s">
        <v>484</v>
      </c>
      <c r="F398" s="183" t="s">
        <v>485</v>
      </c>
      <c r="G398" s="184" t="s">
        <v>474</v>
      </c>
      <c r="H398" s="185" t="s">
        <v>486</v>
      </c>
      <c r="I398" s="216"/>
    </row>
    <row r="399" spans="1:20" ht="20.100000000000001" customHeight="1" x14ac:dyDescent="0.15">
      <c r="A399" s="186"/>
      <c r="B399" s="187"/>
      <c r="C399" s="188" t="str">
        <f>IF(ISERROR(VLOOKUP($A399,参加者名簿!$A:$D,2,FALSE))=TRUE,"",VLOOKUP($A399,参加者名簿!$A:$D,2,FALSE))</f>
        <v/>
      </c>
      <c r="D399" s="189"/>
      <c r="E399" s="186"/>
      <c r="F399" s="187"/>
      <c r="G399" s="188" t="str">
        <f>IF(ISERROR(VLOOKUP($E399,参加者名簿!$A:$D,2,FALSE))=TRUE,"",VLOOKUP($E399,参加者名簿!$A:$D,2,FALSE))</f>
        <v/>
      </c>
      <c r="H399" s="190"/>
      <c r="I399" s="199"/>
    </row>
    <row r="400" spans="1:20" ht="20.100000000000001" customHeight="1" x14ac:dyDescent="0.15">
      <c r="A400" s="186"/>
      <c r="B400" s="187"/>
      <c r="C400" s="188" t="str">
        <f>IF(ISERROR(VLOOKUP($A400,参加者名簿!$A:$D,2,FALSE))=TRUE,"",VLOOKUP($A400,参加者名簿!$A:$D,2,FALSE))</f>
        <v/>
      </c>
      <c r="D400" s="189"/>
      <c r="E400" s="186"/>
      <c r="F400" s="187"/>
      <c r="G400" s="188" t="str">
        <f>IF(ISERROR(VLOOKUP($E400,参加者名簿!$A:$D,2,FALSE))=TRUE,"",VLOOKUP($E400,参加者名簿!$A:$D,2,FALSE))</f>
        <v/>
      </c>
      <c r="H400" s="190"/>
      <c r="I400" s="199"/>
    </row>
    <row r="401" spans="1:9" ht="20.100000000000001" customHeight="1" x14ac:dyDescent="0.15">
      <c r="A401" s="186"/>
      <c r="B401" s="187"/>
      <c r="C401" s="188" t="str">
        <f>IF(ISERROR(VLOOKUP($A401,参加者名簿!$A:$D,2,FALSE))=TRUE,"",VLOOKUP($A401,参加者名簿!$A:$D,2,FALSE))</f>
        <v/>
      </c>
      <c r="D401" s="189"/>
      <c r="E401" s="186"/>
      <c r="F401" s="187"/>
      <c r="G401" s="188" t="str">
        <f>IF(ISERROR(VLOOKUP($E401,参加者名簿!$A:$D,2,FALSE))=TRUE,"",VLOOKUP($E401,参加者名簿!$A:$D,2,FALSE))</f>
        <v/>
      </c>
      <c r="H401" s="190"/>
      <c r="I401" s="199"/>
    </row>
    <row r="402" spans="1:9" ht="20.100000000000001" customHeight="1" x14ac:dyDescent="0.15">
      <c r="A402" s="186"/>
      <c r="B402" s="187"/>
      <c r="C402" s="188" t="str">
        <f>IF(ISERROR(VLOOKUP($A402,参加者名簿!$A:$D,2,FALSE))=TRUE,"",VLOOKUP($A402,参加者名簿!$A:$D,2,FALSE))</f>
        <v/>
      </c>
      <c r="D402" s="189"/>
      <c r="E402" s="186"/>
      <c r="F402" s="187"/>
      <c r="G402" s="188" t="str">
        <f>IF(ISERROR(VLOOKUP($E402,参加者名簿!$A:$D,2,FALSE))=TRUE,"",VLOOKUP($E402,参加者名簿!$A:$D,2,FALSE))</f>
        <v/>
      </c>
      <c r="H402" s="190"/>
      <c r="I402" s="199"/>
    </row>
    <row r="403" spans="1:9" ht="20.100000000000001" customHeight="1" x14ac:dyDescent="0.15">
      <c r="A403" s="186"/>
      <c r="B403" s="187"/>
      <c r="C403" s="188" t="str">
        <f>IF(ISERROR(VLOOKUP($A403,参加者名簿!$A:$D,2,FALSE))=TRUE,"",VLOOKUP($A403,参加者名簿!$A:$D,2,FALSE))</f>
        <v/>
      </c>
      <c r="D403" s="189"/>
      <c r="E403" s="186"/>
      <c r="F403" s="187"/>
      <c r="G403" s="188" t="str">
        <f>IF(ISERROR(VLOOKUP($E403,参加者名簿!$A:$D,2,FALSE))=TRUE,"",VLOOKUP($E403,参加者名簿!$A:$D,2,FALSE))</f>
        <v/>
      </c>
      <c r="H403" s="190"/>
      <c r="I403" s="199"/>
    </row>
    <row r="404" spans="1:9" ht="20.100000000000001" customHeight="1" x14ac:dyDescent="0.15">
      <c r="A404" s="186"/>
      <c r="B404" s="187"/>
      <c r="C404" s="188" t="str">
        <f>IF(ISERROR(VLOOKUP($A404,参加者名簿!$A:$D,2,FALSE))=TRUE,"",VLOOKUP($A404,参加者名簿!$A:$D,2,FALSE))</f>
        <v/>
      </c>
      <c r="D404" s="189"/>
      <c r="E404" s="186"/>
      <c r="F404" s="187"/>
      <c r="G404" s="188" t="str">
        <f>IF(ISERROR(VLOOKUP($E404,参加者名簿!$A:$D,2,FALSE))=TRUE,"",VLOOKUP($E404,参加者名簿!$A:$D,2,FALSE))</f>
        <v/>
      </c>
      <c r="H404" s="190"/>
      <c r="I404" s="199"/>
    </row>
    <row r="405" spans="1:9" ht="20.100000000000001" customHeight="1" x14ac:dyDescent="0.15">
      <c r="A405" s="186"/>
      <c r="B405" s="191"/>
      <c r="C405" s="188" t="str">
        <f>IF(ISERROR(VLOOKUP($A405,参加者名簿!$A:$D,2,FALSE))=TRUE,"",VLOOKUP($A405,参加者名簿!$A:$D,2,FALSE))</f>
        <v/>
      </c>
      <c r="D405" s="189"/>
      <c r="E405" s="186"/>
      <c r="F405" s="187"/>
      <c r="G405" s="188" t="str">
        <f>IF(ISERROR(VLOOKUP($E405,参加者名簿!$A:$D,2,FALSE))=TRUE,"",VLOOKUP($E405,参加者名簿!$A:$D,2,FALSE))</f>
        <v/>
      </c>
      <c r="H405" s="190"/>
      <c r="I405" s="199"/>
    </row>
    <row r="406" spans="1:9" ht="20.100000000000001" customHeight="1" x14ac:dyDescent="0.15">
      <c r="A406" s="186"/>
      <c r="B406" s="191"/>
      <c r="C406" s="188" t="str">
        <f>IF(ISERROR(VLOOKUP($A406,参加者名簿!$A:$D,2,FALSE))=TRUE,"",VLOOKUP($A406,参加者名簿!$A:$D,2,FALSE))</f>
        <v/>
      </c>
      <c r="D406" s="189"/>
      <c r="E406" s="186"/>
      <c r="F406" s="187"/>
      <c r="G406" s="188" t="str">
        <f>IF(ISERROR(VLOOKUP($E406,参加者名簿!$A:$D,2,FALSE))=TRUE,"",VLOOKUP($E406,参加者名簿!$A:$D,2,FALSE))</f>
        <v/>
      </c>
      <c r="H406" s="190"/>
      <c r="I406" s="199"/>
    </row>
    <row r="407" spans="1:9" ht="20.100000000000001" customHeight="1" x14ac:dyDescent="0.15">
      <c r="A407" s="186"/>
      <c r="B407" s="191"/>
      <c r="C407" s="188" t="str">
        <f>IF(ISERROR(VLOOKUP($A407,参加者名簿!$A:$D,2,FALSE))=TRUE,"",VLOOKUP($A407,参加者名簿!$A:$D,2,FALSE))</f>
        <v/>
      </c>
      <c r="D407" s="189"/>
      <c r="E407" s="186"/>
      <c r="F407" s="187"/>
      <c r="G407" s="188" t="str">
        <f>IF(ISERROR(VLOOKUP($E407,参加者名簿!$A:$D,2,FALSE))=TRUE,"",VLOOKUP($E407,参加者名簿!$A:$D,2,FALSE))</f>
        <v/>
      </c>
      <c r="H407" s="190"/>
      <c r="I407" s="199"/>
    </row>
    <row r="408" spans="1:9" ht="20.100000000000001" customHeight="1" x14ac:dyDescent="0.15">
      <c r="A408" s="186"/>
      <c r="B408" s="191"/>
      <c r="C408" s="188" t="str">
        <f>IF(ISERROR(VLOOKUP($A408,参加者名簿!$A:$D,2,FALSE))=TRUE,"",VLOOKUP($A408,参加者名簿!$A:$D,2,FALSE))</f>
        <v/>
      </c>
      <c r="D408" s="189"/>
      <c r="E408" s="186"/>
      <c r="F408" s="187"/>
      <c r="G408" s="188" t="str">
        <f>IF(ISERROR(VLOOKUP($E408,参加者名簿!$A:$D,2,FALSE))=TRUE,"",VLOOKUP($E408,参加者名簿!$A:$D,2,FALSE))</f>
        <v/>
      </c>
      <c r="H408" s="190"/>
      <c r="I408" s="199"/>
    </row>
    <row r="409" spans="1:9" ht="20.100000000000001" customHeight="1" x14ac:dyDescent="0.15">
      <c r="A409" s="186"/>
      <c r="B409" s="191"/>
      <c r="C409" s="188" t="str">
        <f>IF(ISERROR(VLOOKUP($A409,参加者名簿!$A:$D,2,FALSE))=TRUE,"",VLOOKUP($A409,参加者名簿!$A:$D,2,FALSE))</f>
        <v/>
      </c>
      <c r="D409" s="189"/>
      <c r="E409" s="186"/>
      <c r="F409" s="187"/>
      <c r="G409" s="188" t="str">
        <f>IF(ISERROR(VLOOKUP($E409,参加者名簿!$A:$D,2,FALSE))=TRUE,"",VLOOKUP($E409,参加者名簿!$A:$D,2,FALSE))</f>
        <v/>
      </c>
      <c r="H409" s="190"/>
      <c r="I409" s="199"/>
    </row>
    <row r="410" spans="1:9" ht="20.100000000000001" customHeight="1" x14ac:dyDescent="0.15">
      <c r="A410" s="186"/>
      <c r="B410" s="191"/>
      <c r="C410" s="188" t="str">
        <f>IF(ISERROR(VLOOKUP($A410,参加者名簿!$A:$D,2,FALSE))=TRUE,"",VLOOKUP($A410,参加者名簿!$A:$D,2,FALSE))</f>
        <v/>
      </c>
      <c r="D410" s="189"/>
      <c r="E410" s="186"/>
      <c r="F410" s="187"/>
      <c r="G410" s="188" t="str">
        <f>IF(ISERROR(VLOOKUP($E410,参加者名簿!$A:$D,2,FALSE))=TRUE,"",VLOOKUP($E410,参加者名簿!$A:$D,2,FALSE))</f>
        <v/>
      </c>
      <c r="H410" s="190"/>
      <c r="I410" s="199"/>
    </row>
    <row r="411" spans="1:9" ht="20.100000000000001" customHeight="1" x14ac:dyDescent="0.15">
      <c r="A411" s="186"/>
      <c r="B411" s="191"/>
      <c r="C411" s="188" t="str">
        <f>IF(ISERROR(VLOOKUP($A411,参加者名簿!$A:$D,2,FALSE))=TRUE,"",VLOOKUP($A411,参加者名簿!$A:$D,2,FALSE))</f>
        <v/>
      </c>
      <c r="D411" s="189"/>
      <c r="E411" s="186"/>
      <c r="F411" s="187"/>
      <c r="G411" s="188" t="str">
        <f>IF(ISERROR(VLOOKUP($E411,参加者名簿!$A:$D,2,FALSE))=TRUE,"",VLOOKUP($E411,参加者名簿!$A:$D,2,FALSE))</f>
        <v/>
      </c>
      <c r="H411" s="190"/>
      <c r="I411" s="199"/>
    </row>
    <row r="412" spans="1:9" ht="20.100000000000001" customHeight="1" x14ac:dyDescent="0.15">
      <c r="A412" s="186"/>
      <c r="B412" s="191"/>
      <c r="C412" s="188" t="str">
        <f>IF(ISERROR(VLOOKUP($A412,参加者名簿!$A:$D,2,FALSE))=TRUE,"",VLOOKUP($A412,参加者名簿!$A:$D,2,FALSE))</f>
        <v/>
      </c>
      <c r="D412" s="189"/>
      <c r="E412" s="186"/>
      <c r="F412" s="187"/>
      <c r="G412" s="188" t="str">
        <f>IF(ISERROR(VLOOKUP($E412,参加者名簿!$A:$D,2,FALSE))=TRUE,"",VLOOKUP($E412,参加者名簿!$A:$D,2,FALSE))</f>
        <v/>
      </c>
      <c r="H412" s="190"/>
      <c r="I412" s="199"/>
    </row>
    <row r="413" spans="1:9" ht="20.100000000000001" customHeight="1" x14ac:dyDescent="0.15">
      <c r="A413" s="186"/>
      <c r="B413" s="191"/>
      <c r="C413" s="188" t="str">
        <f>IF(ISERROR(VLOOKUP($A413,参加者名簿!$A:$D,2,FALSE))=TRUE,"",VLOOKUP($A413,参加者名簿!$A:$D,2,FALSE))</f>
        <v/>
      </c>
      <c r="D413" s="189"/>
      <c r="E413" s="186"/>
      <c r="F413" s="187"/>
      <c r="G413" s="188" t="str">
        <f>IF(ISERROR(VLOOKUP($E413,参加者名簿!$A:$D,2,FALSE))=TRUE,"",VLOOKUP($E413,参加者名簿!$A:$D,2,FALSE))</f>
        <v/>
      </c>
      <c r="H413" s="190"/>
      <c r="I413" s="199"/>
    </row>
    <row r="414" spans="1:9" ht="20.100000000000001" customHeight="1" x14ac:dyDescent="0.15">
      <c r="A414" s="186"/>
      <c r="B414" s="191"/>
      <c r="C414" s="188" t="str">
        <f>IF(ISERROR(VLOOKUP($A414,参加者名簿!$A:$D,2,FALSE))=TRUE,"",VLOOKUP($A414,参加者名簿!$A:$D,2,FALSE))</f>
        <v/>
      </c>
      <c r="D414" s="189"/>
      <c r="E414" s="186"/>
      <c r="F414" s="191"/>
      <c r="G414" s="188" t="str">
        <f>IF(ISERROR(VLOOKUP($E414,参加者名簿!$A:$D,2,FALSE))=TRUE,"",VLOOKUP($E414,参加者名簿!$A:$D,2,FALSE))</f>
        <v/>
      </c>
      <c r="H414" s="190"/>
      <c r="I414" s="199"/>
    </row>
    <row r="415" spans="1:9" ht="20.100000000000001" customHeight="1" x14ac:dyDescent="0.15">
      <c r="A415" s="186"/>
      <c r="B415" s="191"/>
      <c r="C415" s="188" t="str">
        <f>IF(ISERROR(VLOOKUP($A415,参加者名簿!$A:$D,2,FALSE))=TRUE,"",VLOOKUP($A415,参加者名簿!$A:$D,2,FALSE))</f>
        <v/>
      </c>
      <c r="D415" s="189"/>
      <c r="E415" s="186"/>
      <c r="F415" s="191"/>
      <c r="G415" s="188" t="str">
        <f>IF(ISERROR(VLOOKUP($E415,参加者名簿!$A:$D,2,FALSE))=TRUE,"",VLOOKUP($E415,参加者名簿!$A:$D,2,FALSE))</f>
        <v/>
      </c>
      <c r="H415" s="190"/>
      <c r="I415" s="199"/>
    </row>
    <row r="416" spans="1:9" ht="20.100000000000001" customHeight="1" x14ac:dyDescent="0.15">
      <c r="A416" s="186"/>
      <c r="B416" s="191"/>
      <c r="C416" s="188" t="str">
        <f>IF(ISERROR(VLOOKUP($A416,参加者名簿!$A:$D,2,FALSE))=TRUE,"",VLOOKUP($A416,参加者名簿!$A:$D,2,FALSE))</f>
        <v/>
      </c>
      <c r="D416" s="189"/>
      <c r="E416" s="186"/>
      <c r="F416" s="191"/>
      <c r="G416" s="188" t="str">
        <f>IF(ISERROR(VLOOKUP($E416,参加者名簿!$A:$D,2,FALSE))=TRUE,"",VLOOKUP($E416,参加者名簿!$A:$D,2,FALSE))</f>
        <v/>
      </c>
      <c r="H416" s="190"/>
      <c r="I416" s="199"/>
    </row>
    <row r="417" spans="1:20" ht="20.100000000000001" customHeight="1" x14ac:dyDescent="0.15">
      <c r="A417" s="186"/>
      <c r="B417" s="191"/>
      <c r="C417" s="188" t="str">
        <f>IF(ISERROR(VLOOKUP($A417,参加者名簿!$A:$D,2,FALSE))=TRUE,"",VLOOKUP($A417,参加者名簿!$A:$D,2,FALSE))</f>
        <v/>
      </c>
      <c r="D417" s="189"/>
      <c r="E417" s="186"/>
      <c r="F417" s="191"/>
      <c r="G417" s="188" t="str">
        <f>IF(ISERROR(VLOOKUP($E417,参加者名簿!$A:$D,2,FALSE))=TRUE,"",VLOOKUP($E417,参加者名簿!$A:$D,2,FALSE))</f>
        <v/>
      </c>
      <c r="H417" s="190"/>
      <c r="I417" s="199"/>
    </row>
    <row r="418" spans="1:20" ht="20.100000000000001" customHeight="1" x14ac:dyDescent="0.15">
      <c r="A418" s="186"/>
      <c r="B418" s="191"/>
      <c r="C418" s="188" t="str">
        <f>IF(ISERROR(VLOOKUP($A418,参加者名簿!$A:$D,2,FALSE))=TRUE,"",VLOOKUP($A418,参加者名簿!$A:$D,2,FALSE))</f>
        <v/>
      </c>
      <c r="D418" s="189"/>
      <c r="E418" s="186"/>
      <c r="F418" s="191"/>
      <c r="G418" s="188" t="str">
        <f>IF(ISERROR(VLOOKUP($E418,参加者名簿!$A:$D,2,FALSE))=TRUE,"",VLOOKUP($E418,参加者名簿!$A:$D,2,FALSE))</f>
        <v/>
      </c>
      <c r="H418" s="190"/>
      <c r="I418" s="199"/>
    </row>
    <row r="419" spans="1:20" ht="20.100000000000001" customHeight="1" thickBot="1" x14ac:dyDescent="0.2">
      <c r="A419" s="186"/>
      <c r="B419" s="191"/>
      <c r="C419" s="188" t="str">
        <f>IF(ISERROR(VLOOKUP($A419,参加者名簿!$A:$D,2,FALSE))=TRUE,"",VLOOKUP($A419,参加者名簿!$A:$D,2,FALSE))</f>
        <v/>
      </c>
      <c r="D419" s="189"/>
      <c r="E419" s="186"/>
      <c r="F419" s="191"/>
      <c r="G419" s="188" t="str">
        <f>IF(ISERROR(VLOOKUP($E419,参加者名簿!$A:$D,2,FALSE))=TRUE,"",VLOOKUP($E419,参加者名簿!$A:$D,2,FALSE))</f>
        <v/>
      </c>
      <c r="H419" s="190"/>
      <c r="I419" s="199"/>
    </row>
    <row r="420" spans="1:20" ht="20.100000000000001" customHeight="1" thickBot="1" x14ac:dyDescent="0.2">
      <c r="A420" s="192" t="s">
        <v>488</v>
      </c>
      <c r="B420" s="193">
        <f>COUNTIFS(C399:C419,"農業者",D399:D419,"○")+COUNTIFS(G399:G419,"農業者",H399:H419,"○")</f>
        <v>0</v>
      </c>
      <c r="C420" s="265" t="s">
        <v>489</v>
      </c>
      <c r="D420" s="266"/>
      <c r="E420" s="193">
        <f>COUNTIFS(C399:C419,"農業者以外",D399:D419,"○")+COUNTIFS(G399:G419,"農業者以外",H399:H419,"○")</f>
        <v>0</v>
      </c>
      <c r="F420" s="194" t="s">
        <v>490</v>
      </c>
      <c r="G420" s="267">
        <f>SUMIF(D399:D419,"○",B399:B419)+SUMIF(H399:H419,"○",F399:F419)</f>
        <v>0</v>
      </c>
      <c r="H420" s="268"/>
      <c r="I420" s="227"/>
    </row>
    <row r="421" spans="1:20" ht="20.100000000000001" customHeight="1" x14ac:dyDescent="0.15">
      <c r="A421" s="195" t="s">
        <v>491</v>
      </c>
      <c r="B421" s="196"/>
      <c r="C421" s="196"/>
      <c r="D421" s="196"/>
      <c r="E421" s="196"/>
      <c r="F421" s="196"/>
      <c r="G421" s="196"/>
      <c r="H421" s="197"/>
      <c r="I421" s="199"/>
    </row>
    <row r="422" spans="1:20" ht="20.100000000000001" customHeight="1" x14ac:dyDescent="0.15">
      <c r="A422" s="198"/>
      <c r="B422" s="199"/>
      <c r="C422" s="199"/>
      <c r="D422" s="199"/>
      <c r="E422" s="199"/>
      <c r="F422" s="199"/>
      <c r="G422" s="199"/>
      <c r="H422" s="200"/>
      <c r="I422" s="199"/>
    </row>
    <row r="423" spans="1:20" ht="20.100000000000001" customHeight="1" x14ac:dyDescent="0.15">
      <c r="A423" s="198"/>
      <c r="B423" s="199"/>
      <c r="C423" s="199"/>
      <c r="D423" s="199"/>
      <c r="E423" s="199"/>
      <c r="F423" s="199"/>
      <c r="G423" s="199"/>
      <c r="H423" s="200"/>
      <c r="I423" s="199"/>
    </row>
    <row r="424" spans="1:20" ht="20.100000000000001" customHeight="1" x14ac:dyDescent="0.15">
      <c r="A424" s="198"/>
      <c r="B424" s="199"/>
      <c r="C424" s="199"/>
      <c r="D424" s="199"/>
      <c r="E424" s="199"/>
      <c r="F424" s="199"/>
      <c r="G424" s="199"/>
      <c r="H424" s="200"/>
      <c r="I424" s="199"/>
    </row>
    <row r="425" spans="1:20" ht="20.100000000000001" customHeight="1" x14ac:dyDescent="0.15">
      <c r="A425" s="198"/>
      <c r="B425" s="199"/>
      <c r="C425" s="199"/>
      <c r="D425" s="199"/>
      <c r="E425" s="199"/>
      <c r="F425" s="199"/>
      <c r="G425" s="199"/>
      <c r="H425" s="200"/>
      <c r="I425" s="199"/>
    </row>
    <row r="426" spans="1:20" ht="20.100000000000001" customHeight="1" x14ac:dyDescent="0.15">
      <c r="A426" s="198"/>
      <c r="B426" s="199"/>
      <c r="C426" s="199"/>
      <c r="D426" s="199"/>
      <c r="E426" s="199"/>
      <c r="F426" s="199"/>
      <c r="G426" s="199"/>
      <c r="H426" s="200"/>
      <c r="I426" s="199"/>
    </row>
    <row r="427" spans="1:20" ht="20.100000000000001" customHeight="1" x14ac:dyDescent="0.15">
      <c r="A427" s="198"/>
      <c r="B427" s="199"/>
      <c r="C427" s="199"/>
      <c r="D427" s="199"/>
      <c r="E427" s="199"/>
      <c r="F427" s="199"/>
      <c r="G427" s="199"/>
      <c r="H427" s="200"/>
      <c r="I427" s="199"/>
    </row>
    <row r="428" spans="1:20" ht="20.100000000000001" customHeight="1" x14ac:dyDescent="0.15">
      <c r="A428" s="198"/>
      <c r="B428" s="199"/>
      <c r="C428" s="199"/>
      <c r="D428" s="199"/>
      <c r="E428" s="199"/>
      <c r="F428" s="199"/>
      <c r="G428" s="199"/>
      <c r="H428" s="200"/>
      <c r="I428" s="199"/>
    </row>
    <row r="429" spans="1:20" ht="20.100000000000001" customHeight="1" thickBot="1" x14ac:dyDescent="0.2">
      <c r="A429" s="201"/>
      <c r="B429" s="202"/>
      <c r="C429" s="202"/>
      <c r="D429" s="202"/>
      <c r="E429" s="202"/>
      <c r="F429" s="202"/>
      <c r="G429" s="202"/>
      <c r="H429" s="203"/>
      <c r="I429" s="199"/>
    </row>
    <row r="430" spans="1:20" ht="20.100000000000001" customHeight="1" thickBot="1" x14ac:dyDescent="0.2">
      <c r="A430" s="204" t="s">
        <v>492</v>
      </c>
      <c r="B430" s="205" t="s">
        <v>493</v>
      </c>
      <c r="C430" s="205" t="s">
        <v>494</v>
      </c>
      <c r="D430" s="206"/>
    </row>
    <row r="431" spans="1:20" ht="20.100000000000001" customHeight="1" thickBot="1" x14ac:dyDescent="0.25">
      <c r="A431" s="255" t="str">
        <f>A388</f>
        <v>令和</v>
      </c>
      <c r="B431" s="247">
        <f>B388</f>
        <v>3</v>
      </c>
      <c r="C431" s="332" t="str">
        <f>C388</f>
        <v>年度　多面的機能支払交付金に係る作業日報</v>
      </c>
      <c r="D431" s="332"/>
      <c r="E431" s="332"/>
      <c r="F431" s="332"/>
      <c r="G431" s="178" t="s">
        <v>478</v>
      </c>
      <c r="H431" s="256">
        <f>H388+1</f>
        <v>11</v>
      </c>
      <c r="I431" s="223">
        <f>H431</f>
        <v>11</v>
      </c>
      <c r="J431" s="222">
        <f>F432</f>
        <v>0</v>
      </c>
      <c r="K431" s="222">
        <f>B433</f>
        <v>0</v>
      </c>
      <c r="L431" s="246" t="e">
        <f>F433-J434</f>
        <v>#VALUE!</v>
      </c>
      <c r="M431" s="244">
        <f>B463</f>
        <v>0</v>
      </c>
      <c r="N431" s="244">
        <f>E463</f>
        <v>0</v>
      </c>
      <c r="O431" s="222">
        <f>B435</f>
        <v>0</v>
      </c>
      <c r="P431" s="222">
        <f>D435</f>
        <v>0</v>
      </c>
      <c r="Q431" s="222">
        <f>F435</f>
        <v>0</v>
      </c>
      <c r="R431" s="33">
        <f>B439</f>
        <v>0</v>
      </c>
      <c r="S431" s="33">
        <f>D439</f>
        <v>0</v>
      </c>
      <c r="T431" s="33">
        <f>F439</f>
        <v>0</v>
      </c>
    </row>
    <row r="432" spans="1:20" ht="20.100000000000001" customHeight="1" thickBot="1" x14ac:dyDescent="0.25">
      <c r="A432" s="180" t="s">
        <v>479</v>
      </c>
      <c r="B432" s="277" t="str">
        <f>B389</f>
        <v>○○活動組織</v>
      </c>
      <c r="C432" s="277"/>
      <c r="D432" s="277"/>
      <c r="E432" s="181" t="s">
        <v>480</v>
      </c>
      <c r="F432" s="278"/>
      <c r="G432" s="279"/>
      <c r="H432" s="280"/>
      <c r="I432" s="224"/>
      <c r="M432" s="222"/>
      <c r="N432" s="222"/>
      <c r="O432" s="222"/>
      <c r="P432" s="222"/>
      <c r="Q432" s="222"/>
      <c r="R432" s="222"/>
    </row>
    <row r="433" spans="1:10" ht="20.100000000000001" customHeight="1" x14ac:dyDescent="0.15">
      <c r="A433" s="212" t="s">
        <v>12</v>
      </c>
      <c r="B433" s="219"/>
      <c r="C433" s="281" t="s">
        <v>481</v>
      </c>
      <c r="D433" s="281"/>
      <c r="E433" s="219"/>
      <c r="F433" s="218" t="str">
        <f>IF((E433-B433)*24=0,"",(E433-B433)*24)</f>
        <v/>
      </c>
      <c r="G433" s="282" t="s">
        <v>482</v>
      </c>
      <c r="H433" s="283"/>
      <c r="I433" s="225"/>
    </row>
    <row r="434" spans="1:10" ht="20.100000000000001" customHeight="1" thickBot="1" x14ac:dyDescent="0.2">
      <c r="A434" s="214" t="s">
        <v>498</v>
      </c>
      <c r="B434" s="220"/>
      <c r="C434" s="273" t="s">
        <v>481</v>
      </c>
      <c r="D434" s="273"/>
      <c r="E434" s="220"/>
      <c r="F434" s="217" t="str">
        <f>IF((E434-B434)*24=0,"",(E434-B434)*24)</f>
        <v/>
      </c>
      <c r="G434" s="274" t="s">
        <v>482</v>
      </c>
      <c r="H434" s="275"/>
      <c r="I434" s="225"/>
      <c r="J434" s="33">
        <f>IF(F434="",0,F434)</f>
        <v>0</v>
      </c>
    </row>
    <row r="435" spans="1:10" ht="20.100000000000001" customHeight="1" x14ac:dyDescent="0.15">
      <c r="A435" s="212" t="s">
        <v>495</v>
      </c>
      <c r="B435" s="271"/>
      <c r="C435" s="272"/>
      <c r="D435" s="271"/>
      <c r="E435" s="272"/>
      <c r="F435" s="271"/>
      <c r="G435" s="272"/>
      <c r="H435" s="208"/>
      <c r="I435" s="226"/>
    </row>
    <row r="436" spans="1:10" ht="20.100000000000001" customHeight="1" x14ac:dyDescent="0.15">
      <c r="A436" s="213" t="s">
        <v>496</v>
      </c>
      <c r="B436" s="269" t="str">
        <f>IF(B$435="","",(IFERROR(VLOOKUP(B$435,【選択肢】!$K$3:$O$74,2,)," ")))</f>
        <v/>
      </c>
      <c r="C436" s="270"/>
      <c r="D436" s="269" t="str">
        <f>IF(D$435="","",(IFERROR(VLOOKUP(D$435,【選択肢】!$K$3:$O$74,2,)," ")))</f>
        <v/>
      </c>
      <c r="E436" s="270"/>
      <c r="F436" s="269" t="str">
        <f>IF(F$435="","",(IFERROR(VLOOKUP(F$435,【選択肢】!$K$3:$O$74,2,)," ")))</f>
        <v/>
      </c>
      <c r="G436" s="270"/>
      <c r="H436" s="210"/>
      <c r="I436" s="226"/>
    </row>
    <row r="437" spans="1:10" ht="20.100000000000001" customHeight="1" x14ac:dyDescent="0.15">
      <c r="A437" s="213" t="s">
        <v>17</v>
      </c>
      <c r="B437" s="269" t="str">
        <f>IF(B$435="","",(IFERROR(VLOOKUP(B$435,【選択肢】!$K$3:$O$74,4,)," ")))</f>
        <v/>
      </c>
      <c r="C437" s="270"/>
      <c r="D437" s="269" t="str">
        <f>IF(D$435="","",(IFERROR(VLOOKUP(D$435,【選択肢】!$K$3:$O$74,4,)," ")))</f>
        <v/>
      </c>
      <c r="E437" s="270"/>
      <c r="F437" s="269" t="str">
        <f>IF(F$435="","",(IFERROR(VLOOKUP(F$435,【選択肢】!$K$3:$O$74,4,)," ")))</f>
        <v/>
      </c>
      <c r="G437" s="270"/>
      <c r="H437" s="210"/>
      <c r="I437" s="226"/>
    </row>
    <row r="438" spans="1:10" ht="20.100000000000001" customHeight="1" x14ac:dyDescent="0.15">
      <c r="A438" s="214" t="s">
        <v>497</v>
      </c>
      <c r="B438" s="269" t="str">
        <f>IF(B$435="","",(IFERROR(VLOOKUP(B$435,【選択肢】!$K$3:$O$74,5,)," ")))</f>
        <v/>
      </c>
      <c r="C438" s="270"/>
      <c r="D438" s="269" t="str">
        <f>IF(D$435="","",(IFERROR(VLOOKUP(D$435,【選択肢】!$K$3:$O$74,5,)," ")))</f>
        <v/>
      </c>
      <c r="E438" s="270"/>
      <c r="F438" s="269" t="str">
        <f>IF(F$435="","",(IFERROR(VLOOKUP(F$435,【選択肢】!$K$3:$O$74,5,)," ")))</f>
        <v/>
      </c>
      <c r="G438" s="270"/>
      <c r="H438" s="211"/>
      <c r="I438" s="226"/>
    </row>
    <row r="439" spans="1:10" ht="20.100000000000001" customHeight="1" thickBot="1" x14ac:dyDescent="0.2">
      <c r="A439" s="215" t="s">
        <v>9</v>
      </c>
      <c r="B439" s="258"/>
      <c r="C439" s="259"/>
      <c r="D439" s="258"/>
      <c r="E439" s="259"/>
      <c r="F439" s="260"/>
      <c r="G439" s="261"/>
      <c r="H439" s="209"/>
      <c r="I439" s="226"/>
    </row>
    <row r="440" spans="1:10" ht="20.100000000000001" customHeight="1" x14ac:dyDescent="0.15">
      <c r="A440" s="262" t="s">
        <v>483</v>
      </c>
      <c r="B440" s="263"/>
      <c r="C440" s="263"/>
      <c r="D440" s="263"/>
      <c r="E440" s="263"/>
      <c r="F440" s="263"/>
      <c r="G440" s="263"/>
      <c r="H440" s="264"/>
      <c r="I440" s="216"/>
    </row>
    <row r="441" spans="1:10" ht="20.100000000000001" customHeight="1" x14ac:dyDescent="0.15">
      <c r="A441" s="182" t="s">
        <v>484</v>
      </c>
      <c r="B441" s="183" t="s">
        <v>485</v>
      </c>
      <c r="C441" s="184" t="s">
        <v>474</v>
      </c>
      <c r="D441" s="185" t="s">
        <v>486</v>
      </c>
      <c r="E441" s="182" t="s">
        <v>484</v>
      </c>
      <c r="F441" s="183" t="s">
        <v>485</v>
      </c>
      <c r="G441" s="184" t="s">
        <v>474</v>
      </c>
      <c r="H441" s="185" t="s">
        <v>486</v>
      </c>
      <c r="I441" s="216"/>
    </row>
    <row r="442" spans="1:10" ht="20.100000000000001" customHeight="1" x14ac:dyDescent="0.15">
      <c r="A442" s="186"/>
      <c r="B442" s="187"/>
      <c r="C442" s="188" t="str">
        <f>IF(ISERROR(VLOOKUP($A442,参加者名簿!$A:$D,2,FALSE))=TRUE,"",VLOOKUP($A442,参加者名簿!$A:$D,2,FALSE))</f>
        <v/>
      </c>
      <c r="D442" s="189"/>
      <c r="E442" s="186"/>
      <c r="F442" s="187"/>
      <c r="G442" s="188" t="str">
        <f>IF(ISERROR(VLOOKUP($E442,参加者名簿!$A:$D,2,FALSE))=TRUE,"",VLOOKUP($E442,参加者名簿!$A:$D,2,FALSE))</f>
        <v/>
      </c>
      <c r="H442" s="190"/>
      <c r="I442" s="199"/>
    </row>
    <row r="443" spans="1:10" ht="20.100000000000001" customHeight="1" x14ac:dyDescent="0.15">
      <c r="A443" s="186"/>
      <c r="B443" s="187"/>
      <c r="C443" s="188" t="str">
        <f>IF(ISERROR(VLOOKUP($A443,参加者名簿!$A:$D,2,FALSE))=TRUE,"",VLOOKUP($A443,参加者名簿!$A:$D,2,FALSE))</f>
        <v/>
      </c>
      <c r="D443" s="189"/>
      <c r="E443" s="186"/>
      <c r="F443" s="187"/>
      <c r="G443" s="188" t="str">
        <f>IF(ISERROR(VLOOKUP($E443,参加者名簿!$A:$D,2,FALSE))=TRUE,"",VLOOKUP($E443,参加者名簿!$A:$D,2,FALSE))</f>
        <v/>
      </c>
      <c r="H443" s="190"/>
      <c r="I443" s="199"/>
    </row>
    <row r="444" spans="1:10" ht="20.100000000000001" customHeight="1" x14ac:dyDescent="0.15">
      <c r="A444" s="186"/>
      <c r="B444" s="187"/>
      <c r="C444" s="188" t="str">
        <f>IF(ISERROR(VLOOKUP($A444,参加者名簿!$A:$D,2,FALSE))=TRUE,"",VLOOKUP($A444,参加者名簿!$A:$D,2,FALSE))</f>
        <v/>
      </c>
      <c r="D444" s="189"/>
      <c r="E444" s="186"/>
      <c r="F444" s="187"/>
      <c r="G444" s="188" t="str">
        <f>IF(ISERROR(VLOOKUP($E444,参加者名簿!$A:$D,2,FALSE))=TRUE,"",VLOOKUP($E444,参加者名簿!$A:$D,2,FALSE))</f>
        <v/>
      </c>
      <c r="H444" s="190"/>
      <c r="I444" s="199"/>
    </row>
    <row r="445" spans="1:10" ht="20.100000000000001" customHeight="1" x14ac:dyDescent="0.15">
      <c r="A445" s="186"/>
      <c r="B445" s="187"/>
      <c r="C445" s="188" t="str">
        <f>IF(ISERROR(VLOOKUP($A445,参加者名簿!$A:$D,2,FALSE))=TRUE,"",VLOOKUP($A445,参加者名簿!$A:$D,2,FALSE))</f>
        <v/>
      </c>
      <c r="D445" s="189"/>
      <c r="E445" s="186"/>
      <c r="F445" s="187"/>
      <c r="G445" s="188" t="str">
        <f>IF(ISERROR(VLOOKUP($E445,参加者名簿!$A:$D,2,FALSE))=TRUE,"",VLOOKUP($E445,参加者名簿!$A:$D,2,FALSE))</f>
        <v/>
      </c>
      <c r="H445" s="190"/>
      <c r="I445" s="199"/>
    </row>
    <row r="446" spans="1:10" ht="20.100000000000001" customHeight="1" x14ac:dyDescent="0.15">
      <c r="A446" s="186"/>
      <c r="B446" s="187"/>
      <c r="C446" s="188" t="str">
        <f>IF(ISERROR(VLOOKUP($A446,参加者名簿!$A:$D,2,FALSE))=TRUE,"",VLOOKUP($A446,参加者名簿!$A:$D,2,FALSE))</f>
        <v/>
      </c>
      <c r="D446" s="189"/>
      <c r="E446" s="186"/>
      <c r="F446" s="187"/>
      <c r="G446" s="188" t="str">
        <f>IF(ISERROR(VLOOKUP($E446,参加者名簿!$A:$D,2,FALSE))=TRUE,"",VLOOKUP($E446,参加者名簿!$A:$D,2,FALSE))</f>
        <v/>
      </c>
      <c r="H446" s="190"/>
      <c r="I446" s="199"/>
    </row>
    <row r="447" spans="1:10" ht="20.100000000000001" customHeight="1" x14ac:dyDescent="0.15">
      <c r="A447" s="186"/>
      <c r="B447" s="187"/>
      <c r="C447" s="188" t="str">
        <f>IF(ISERROR(VLOOKUP($A447,参加者名簿!$A:$D,2,FALSE))=TRUE,"",VLOOKUP($A447,参加者名簿!$A:$D,2,FALSE))</f>
        <v/>
      </c>
      <c r="D447" s="189"/>
      <c r="E447" s="186"/>
      <c r="F447" s="187"/>
      <c r="G447" s="188" t="str">
        <f>IF(ISERROR(VLOOKUP($E447,参加者名簿!$A:$D,2,FALSE))=TRUE,"",VLOOKUP($E447,参加者名簿!$A:$D,2,FALSE))</f>
        <v/>
      </c>
      <c r="H447" s="190"/>
      <c r="I447" s="199"/>
    </row>
    <row r="448" spans="1:10" ht="20.100000000000001" customHeight="1" x14ac:dyDescent="0.15">
      <c r="A448" s="186"/>
      <c r="B448" s="191"/>
      <c r="C448" s="188" t="str">
        <f>IF(ISERROR(VLOOKUP($A448,参加者名簿!$A:$D,2,FALSE))=TRUE,"",VLOOKUP($A448,参加者名簿!$A:$D,2,FALSE))</f>
        <v/>
      </c>
      <c r="D448" s="189"/>
      <c r="E448" s="186"/>
      <c r="F448" s="187"/>
      <c r="G448" s="188" t="str">
        <f>IF(ISERROR(VLOOKUP($E448,参加者名簿!$A:$D,2,FALSE))=TRUE,"",VLOOKUP($E448,参加者名簿!$A:$D,2,FALSE))</f>
        <v/>
      </c>
      <c r="H448" s="190"/>
      <c r="I448" s="199"/>
    </row>
    <row r="449" spans="1:9" ht="20.100000000000001" customHeight="1" x14ac:dyDescent="0.15">
      <c r="A449" s="186"/>
      <c r="B449" s="191"/>
      <c r="C449" s="188" t="str">
        <f>IF(ISERROR(VLOOKUP($A449,参加者名簿!$A:$D,2,FALSE))=TRUE,"",VLOOKUP($A449,参加者名簿!$A:$D,2,FALSE))</f>
        <v/>
      </c>
      <c r="D449" s="189"/>
      <c r="E449" s="186"/>
      <c r="F449" s="187"/>
      <c r="G449" s="188" t="str">
        <f>IF(ISERROR(VLOOKUP($E449,参加者名簿!$A:$D,2,FALSE))=TRUE,"",VLOOKUP($E449,参加者名簿!$A:$D,2,FALSE))</f>
        <v/>
      </c>
      <c r="H449" s="190"/>
      <c r="I449" s="199"/>
    </row>
    <row r="450" spans="1:9" ht="20.100000000000001" customHeight="1" x14ac:dyDescent="0.15">
      <c r="A450" s="186"/>
      <c r="B450" s="191"/>
      <c r="C450" s="188" t="str">
        <f>IF(ISERROR(VLOOKUP($A450,参加者名簿!$A:$D,2,FALSE))=TRUE,"",VLOOKUP($A450,参加者名簿!$A:$D,2,FALSE))</f>
        <v/>
      </c>
      <c r="D450" s="189"/>
      <c r="E450" s="186"/>
      <c r="F450" s="187"/>
      <c r="G450" s="188" t="str">
        <f>IF(ISERROR(VLOOKUP($E450,参加者名簿!$A:$D,2,FALSE))=TRUE,"",VLOOKUP($E450,参加者名簿!$A:$D,2,FALSE))</f>
        <v/>
      </c>
      <c r="H450" s="190"/>
      <c r="I450" s="199"/>
    </row>
    <row r="451" spans="1:9" ht="20.100000000000001" customHeight="1" x14ac:dyDescent="0.15">
      <c r="A451" s="186"/>
      <c r="B451" s="191"/>
      <c r="C451" s="188" t="str">
        <f>IF(ISERROR(VLOOKUP($A451,参加者名簿!$A:$D,2,FALSE))=TRUE,"",VLOOKUP($A451,参加者名簿!$A:$D,2,FALSE))</f>
        <v/>
      </c>
      <c r="D451" s="189"/>
      <c r="E451" s="186"/>
      <c r="F451" s="187"/>
      <c r="G451" s="188" t="str">
        <f>IF(ISERROR(VLOOKUP($E451,参加者名簿!$A:$D,2,FALSE))=TRUE,"",VLOOKUP($E451,参加者名簿!$A:$D,2,FALSE))</f>
        <v/>
      </c>
      <c r="H451" s="190"/>
      <c r="I451" s="199"/>
    </row>
    <row r="452" spans="1:9" ht="20.100000000000001" customHeight="1" x14ac:dyDescent="0.15">
      <c r="A452" s="186"/>
      <c r="B452" s="191"/>
      <c r="C452" s="188" t="str">
        <f>IF(ISERROR(VLOOKUP($A452,参加者名簿!$A:$D,2,FALSE))=TRUE,"",VLOOKUP($A452,参加者名簿!$A:$D,2,FALSE))</f>
        <v/>
      </c>
      <c r="D452" s="189"/>
      <c r="E452" s="186"/>
      <c r="F452" s="187"/>
      <c r="G452" s="188" t="str">
        <f>IF(ISERROR(VLOOKUP($E452,参加者名簿!$A:$D,2,FALSE))=TRUE,"",VLOOKUP($E452,参加者名簿!$A:$D,2,FALSE))</f>
        <v/>
      </c>
      <c r="H452" s="190"/>
      <c r="I452" s="199"/>
    </row>
    <row r="453" spans="1:9" ht="20.100000000000001" customHeight="1" x14ac:dyDescent="0.15">
      <c r="A453" s="186"/>
      <c r="B453" s="191"/>
      <c r="C453" s="188" t="str">
        <f>IF(ISERROR(VLOOKUP($A453,参加者名簿!$A:$D,2,FALSE))=TRUE,"",VLOOKUP($A453,参加者名簿!$A:$D,2,FALSE))</f>
        <v/>
      </c>
      <c r="D453" s="189"/>
      <c r="E453" s="186"/>
      <c r="F453" s="187"/>
      <c r="G453" s="188" t="str">
        <f>IF(ISERROR(VLOOKUP($E453,参加者名簿!$A:$D,2,FALSE))=TRUE,"",VLOOKUP($E453,参加者名簿!$A:$D,2,FALSE))</f>
        <v/>
      </c>
      <c r="H453" s="190"/>
      <c r="I453" s="199"/>
    </row>
    <row r="454" spans="1:9" ht="20.100000000000001" customHeight="1" x14ac:dyDescent="0.15">
      <c r="A454" s="186"/>
      <c r="B454" s="191"/>
      <c r="C454" s="188" t="str">
        <f>IF(ISERROR(VLOOKUP($A454,参加者名簿!$A:$D,2,FALSE))=TRUE,"",VLOOKUP($A454,参加者名簿!$A:$D,2,FALSE))</f>
        <v/>
      </c>
      <c r="D454" s="189"/>
      <c r="E454" s="186"/>
      <c r="F454" s="187"/>
      <c r="G454" s="188" t="str">
        <f>IF(ISERROR(VLOOKUP($E454,参加者名簿!$A:$D,2,FALSE))=TRUE,"",VLOOKUP($E454,参加者名簿!$A:$D,2,FALSE))</f>
        <v/>
      </c>
      <c r="H454" s="190"/>
      <c r="I454" s="199"/>
    </row>
    <row r="455" spans="1:9" ht="20.100000000000001" customHeight="1" x14ac:dyDescent="0.15">
      <c r="A455" s="186"/>
      <c r="B455" s="191"/>
      <c r="C455" s="188" t="str">
        <f>IF(ISERROR(VLOOKUP($A455,参加者名簿!$A:$D,2,FALSE))=TRUE,"",VLOOKUP($A455,参加者名簿!$A:$D,2,FALSE))</f>
        <v/>
      </c>
      <c r="D455" s="189"/>
      <c r="E455" s="186"/>
      <c r="F455" s="187"/>
      <c r="G455" s="188" t="str">
        <f>IF(ISERROR(VLOOKUP($E455,参加者名簿!$A:$D,2,FALSE))=TRUE,"",VLOOKUP($E455,参加者名簿!$A:$D,2,FALSE))</f>
        <v/>
      </c>
      <c r="H455" s="190"/>
      <c r="I455" s="199"/>
    </row>
    <row r="456" spans="1:9" ht="20.100000000000001" customHeight="1" x14ac:dyDescent="0.15">
      <c r="A456" s="186"/>
      <c r="B456" s="191"/>
      <c r="C456" s="188" t="str">
        <f>IF(ISERROR(VLOOKUP($A456,参加者名簿!$A:$D,2,FALSE))=TRUE,"",VLOOKUP($A456,参加者名簿!$A:$D,2,FALSE))</f>
        <v/>
      </c>
      <c r="D456" s="189"/>
      <c r="E456" s="186"/>
      <c r="F456" s="187"/>
      <c r="G456" s="188" t="str">
        <f>IF(ISERROR(VLOOKUP($E456,参加者名簿!$A:$D,2,FALSE))=TRUE,"",VLOOKUP($E456,参加者名簿!$A:$D,2,FALSE))</f>
        <v/>
      </c>
      <c r="H456" s="190"/>
      <c r="I456" s="199"/>
    </row>
    <row r="457" spans="1:9" ht="20.100000000000001" customHeight="1" x14ac:dyDescent="0.15">
      <c r="A457" s="186"/>
      <c r="B457" s="191"/>
      <c r="C457" s="188" t="str">
        <f>IF(ISERROR(VLOOKUP($A457,参加者名簿!$A:$D,2,FALSE))=TRUE,"",VLOOKUP($A457,参加者名簿!$A:$D,2,FALSE))</f>
        <v/>
      </c>
      <c r="D457" s="189"/>
      <c r="E457" s="186"/>
      <c r="F457" s="191"/>
      <c r="G457" s="188" t="str">
        <f>IF(ISERROR(VLOOKUP($E457,参加者名簿!$A:$D,2,FALSE))=TRUE,"",VLOOKUP($E457,参加者名簿!$A:$D,2,FALSE))</f>
        <v/>
      </c>
      <c r="H457" s="190"/>
      <c r="I457" s="199"/>
    </row>
    <row r="458" spans="1:9" ht="20.100000000000001" customHeight="1" x14ac:dyDescent="0.15">
      <c r="A458" s="186"/>
      <c r="B458" s="191"/>
      <c r="C458" s="188" t="str">
        <f>IF(ISERROR(VLOOKUP($A458,参加者名簿!$A:$D,2,FALSE))=TRUE,"",VLOOKUP($A458,参加者名簿!$A:$D,2,FALSE))</f>
        <v/>
      </c>
      <c r="D458" s="189"/>
      <c r="E458" s="186"/>
      <c r="F458" s="191"/>
      <c r="G458" s="188" t="str">
        <f>IF(ISERROR(VLOOKUP($E458,参加者名簿!$A:$D,2,FALSE))=TRUE,"",VLOOKUP($E458,参加者名簿!$A:$D,2,FALSE))</f>
        <v/>
      </c>
      <c r="H458" s="190"/>
      <c r="I458" s="199"/>
    </row>
    <row r="459" spans="1:9" ht="20.100000000000001" customHeight="1" x14ac:dyDescent="0.15">
      <c r="A459" s="186"/>
      <c r="B459" s="191"/>
      <c r="C459" s="188" t="str">
        <f>IF(ISERROR(VLOOKUP($A459,参加者名簿!$A:$D,2,FALSE))=TRUE,"",VLOOKUP($A459,参加者名簿!$A:$D,2,FALSE))</f>
        <v/>
      </c>
      <c r="D459" s="189"/>
      <c r="E459" s="186"/>
      <c r="F459" s="191"/>
      <c r="G459" s="188" t="str">
        <f>IF(ISERROR(VLOOKUP($E459,参加者名簿!$A:$D,2,FALSE))=TRUE,"",VLOOKUP($E459,参加者名簿!$A:$D,2,FALSE))</f>
        <v/>
      </c>
      <c r="H459" s="190"/>
      <c r="I459" s="199"/>
    </row>
    <row r="460" spans="1:9" ht="20.100000000000001" customHeight="1" x14ac:dyDescent="0.15">
      <c r="A460" s="186"/>
      <c r="B460" s="191"/>
      <c r="C460" s="188" t="str">
        <f>IF(ISERROR(VLOOKUP($A460,参加者名簿!$A:$D,2,FALSE))=TRUE,"",VLOOKUP($A460,参加者名簿!$A:$D,2,FALSE))</f>
        <v/>
      </c>
      <c r="D460" s="189"/>
      <c r="E460" s="186"/>
      <c r="F460" s="191"/>
      <c r="G460" s="188" t="str">
        <f>IF(ISERROR(VLOOKUP($E460,参加者名簿!$A:$D,2,FALSE))=TRUE,"",VLOOKUP($E460,参加者名簿!$A:$D,2,FALSE))</f>
        <v/>
      </c>
      <c r="H460" s="190"/>
      <c r="I460" s="199"/>
    </row>
    <row r="461" spans="1:9" ht="20.100000000000001" customHeight="1" x14ac:dyDescent="0.15">
      <c r="A461" s="186"/>
      <c r="B461" s="191"/>
      <c r="C461" s="188" t="str">
        <f>IF(ISERROR(VLOOKUP($A461,参加者名簿!$A:$D,2,FALSE))=TRUE,"",VLOOKUP($A461,参加者名簿!$A:$D,2,FALSE))</f>
        <v/>
      </c>
      <c r="D461" s="189"/>
      <c r="E461" s="186"/>
      <c r="F461" s="191"/>
      <c r="G461" s="188" t="str">
        <f>IF(ISERROR(VLOOKUP($E461,参加者名簿!$A:$D,2,FALSE))=TRUE,"",VLOOKUP($E461,参加者名簿!$A:$D,2,FALSE))</f>
        <v/>
      </c>
      <c r="H461" s="190"/>
      <c r="I461" s="199"/>
    </row>
    <row r="462" spans="1:9" ht="20.100000000000001" customHeight="1" thickBot="1" x14ac:dyDescent="0.2">
      <c r="A462" s="186"/>
      <c r="B462" s="191"/>
      <c r="C462" s="188" t="str">
        <f>IF(ISERROR(VLOOKUP($A462,参加者名簿!$A:$D,2,FALSE))=TRUE,"",VLOOKUP($A462,参加者名簿!$A:$D,2,FALSE))</f>
        <v/>
      </c>
      <c r="D462" s="189"/>
      <c r="E462" s="186"/>
      <c r="F462" s="191"/>
      <c r="G462" s="188" t="str">
        <f>IF(ISERROR(VLOOKUP($E462,参加者名簿!$A:$D,2,FALSE))=TRUE,"",VLOOKUP($E462,参加者名簿!$A:$D,2,FALSE))</f>
        <v/>
      </c>
      <c r="H462" s="190"/>
      <c r="I462" s="199"/>
    </row>
    <row r="463" spans="1:9" ht="20.100000000000001" customHeight="1" thickBot="1" x14ac:dyDescent="0.2">
      <c r="A463" s="192" t="s">
        <v>488</v>
      </c>
      <c r="B463" s="193">
        <f>COUNTIFS(C442:C462,"農業者",D442:D462,"○")+COUNTIFS(G442:G462,"農業者",H442:H462,"○")</f>
        <v>0</v>
      </c>
      <c r="C463" s="265" t="s">
        <v>489</v>
      </c>
      <c r="D463" s="266"/>
      <c r="E463" s="193">
        <f>COUNTIFS(C442:C462,"農業者以外",D442:D462,"○")+COUNTIFS(G442:G462,"農業者以外",H442:H462,"○")</f>
        <v>0</v>
      </c>
      <c r="F463" s="194" t="s">
        <v>490</v>
      </c>
      <c r="G463" s="267">
        <f>SUMIF(D442:D462,"○",B442:B462)+SUMIF(H442:H462,"○",F442:F462)</f>
        <v>0</v>
      </c>
      <c r="H463" s="268"/>
      <c r="I463" s="227"/>
    </row>
    <row r="464" spans="1:9" ht="20.100000000000001" customHeight="1" x14ac:dyDescent="0.15">
      <c r="A464" s="195" t="s">
        <v>491</v>
      </c>
      <c r="B464" s="196"/>
      <c r="C464" s="196"/>
      <c r="D464" s="196"/>
      <c r="E464" s="196"/>
      <c r="F464" s="196"/>
      <c r="G464" s="196"/>
      <c r="H464" s="197"/>
      <c r="I464" s="199"/>
    </row>
    <row r="465" spans="1:20" ht="20.100000000000001" customHeight="1" x14ac:dyDescent="0.15">
      <c r="A465" s="198"/>
      <c r="B465" s="199"/>
      <c r="C465" s="199"/>
      <c r="D465" s="199"/>
      <c r="E465" s="199"/>
      <c r="F465" s="199"/>
      <c r="G465" s="199"/>
      <c r="H465" s="200"/>
      <c r="I465" s="199"/>
    </row>
    <row r="466" spans="1:20" ht="20.100000000000001" customHeight="1" x14ac:dyDescent="0.15">
      <c r="A466" s="198"/>
      <c r="B466" s="199"/>
      <c r="C466" s="199"/>
      <c r="D466" s="199"/>
      <c r="E466" s="199"/>
      <c r="F466" s="199"/>
      <c r="G466" s="199"/>
      <c r="H466" s="200"/>
      <c r="I466" s="199"/>
    </row>
    <row r="467" spans="1:20" ht="20.100000000000001" customHeight="1" x14ac:dyDescent="0.15">
      <c r="A467" s="198"/>
      <c r="B467" s="199"/>
      <c r="C467" s="199"/>
      <c r="D467" s="199"/>
      <c r="E467" s="199"/>
      <c r="F467" s="199"/>
      <c r="G467" s="199"/>
      <c r="H467" s="200"/>
      <c r="I467" s="199"/>
    </row>
    <row r="468" spans="1:20" ht="20.100000000000001" customHeight="1" x14ac:dyDescent="0.15">
      <c r="A468" s="198"/>
      <c r="B468" s="199"/>
      <c r="C468" s="199"/>
      <c r="D468" s="199"/>
      <c r="E468" s="199"/>
      <c r="F468" s="199"/>
      <c r="G468" s="199"/>
      <c r="H468" s="200"/>
      <c r="I468" s="199"/>
    </row>
    <row r="469" spans="1:20" ht="20.100000000000001" customHeight="1" x14ac:dyDescent="0.15">
      <c r="A469" s="198"/>
      <c r="B469" s="199"/>
      <c r="C469" s="199"/>
      <c r="D469" s="199"/>
      <c r="E469" s="199"/>
      <c r="F469" s="199"/>
      <c r="G469" s="199"/>
      <c r="H469" s="200"/>
      <c r="I469" s="199"/>
    </row>
    <row r="470" spans="1:20" ht="20.100000000000001" customHeight="1" x14ac:dyDescent="0.15">
      <c r="A470" s="198"/>
      <c r="B470" s="199"/>
      <c r="C470" s="199"/>
      <c r="D470" s="199"/>
      <c r="E470" s="199"/>
      <c r="F470" s="199"/>
      <c r="G470" s="199"/>
      <c r="H470" s="200"/>
      <c r="I470" s="199"/>
    </row>
    <row r="471" spans="1:20" ht="20.100000000000001" customHeight="1" x14ac:dyDescent="0.15">
      <c r="A471" s="198"/>
      <c r="B471" s="199"/>
      <c r="C471" s="199"/>
      <c r="D471" s="199"/>
      <c r="E471" s="199"/>
      <c r="F471" s="199"/>
      <c r="G471" s="199"/>
      <c r="H471" s="200"/>
      <c r="I471" s="199"/>
    </row>
    <row r="472" spans="1:20" ht="20.100000000000001" customHeight="1" thickBot="1" x14ac:dyDescent="0.2">
      <c r="A472" s="201"/>
      <c r="B472" s="202"/>
      <c r="C472" s="202"/>
      <c r="D472" s="202"/>
      <c r="E472" s="202"/>
      <c r="F472" s="202"/>
      <c r="G472" s="202"/>
      <c r="H472" s="203"/>
      <c r="I472" s="199"/>
    </row>
    <row r="473" spans="1:20" ht="20.100000000000001" customHeight="1" thickBot="1" x14ac:dyDescent="0.2">
      <c r="A473" s="204" t="s">
        <v>492</v>
      </c>
      <c r="B473" s="205" t="s">
        <v>493</v>
      </c>
      <c r="C473" s="205" t="s">
        <v>494</v>
      </c>
      <c r="D473" s="206"/>
    </row>
    <row r="474" spans="1:20" ht="20.100000000000001" customHeight="1" thickBot="1" x14ac:dyDescent="0.25">
      <c r="A474" s="255" t="str">
        <f>A431</f>
        <v>令和</v>
      </c>
      <c r="B474" s="247">
        <f>B431</f>
        <v>3</v>
      </c>
      <c r="C474" s="332" t="str">
        <f>C431</f>
        <v>年度　多面的機能支払交付金に係る作業日報</v>
      </c>
      <c r="D474" s="332"/>
      <c r="E474" s="332"/>
      <c r="F474" s="332"/>
      <c r="G474" s="178" t="s">
        <v>478</v>
      </c>
      <c r="H474" s="256">
        <f>H431+1</f>
        <v>12</v>
      </c>
      <c r="I474" s="223">
        <f>H474</f>
        <v>12</v>
      </c>
      <c r="J474" s="222">
        <f>F475</f>
        <v>0</v>
      </c>
      <c r="K474" s="222">
        <f>B476</f>
        <v>0</v>
      </c>
      <c r="L474" s="246" t="e">
        <f>F476-J477</f>
        <v>#VALUE!</v>
      </c>
      <c r="M474" s="244">
        <f>B506</f>
        <v>0</v>
      </c>
      <c r="N474" s="244">
        <f>E506</f>
        <v>0</v>
      </c>
      <c r="O474" s="222">
        <f>B478</f>
        <v>0</v>
      </c>
      <c r="P474" s="222">
        <f>D478</f>
        <v>0</v>
      </c>
      <c r="Q474" s="222">
        <f>F478</f>
        <v>0</v>
      </c>
      <c r="R474" s="33">
        <f>B482</f>
        <v>0</v>
      </c>
      <c r="S474" s="33">
        <f>D482</f>
        <v>0</v>
      </c>
      <c r="T474" s="33">
        <f>F482</f>
        <v>0</v>
      </c>
    </row>
    <row r="475" spans="1:20" ht="20.100000000000001" customHeight="1" thickBot="1" x14ac:dyDescent="0.25">
      <c r="A475" s="180" t="s">
        <v>479</v>
      </c>
      <c r="B475" s="277" t="str">
        <f>B432</f>
        <v>○○活動組織</v>
      </c>
      <c r="C475" s="277"/>
      <c r="D475" s="277"/>
      <c r="E475" s="181" t="s">
        <v>480</v>
      </c>
      <c r="F475" s="278"/>
      <c r="G475" s="279"/>
      <c r="H475" s="280"/>
      <c r="I475" s="224"/>
      <c r="M475" s="222"/>
      <c r="N475" s="222"/>
      <c r="O475" s="222"/>
      <c r="P475" s="222"/>
      <c r="Q475" s="222"/>
      <c r="R475" s="222"/>
    </row>
    <row r="476" spans="1:20" ht="20.100000000000001" customHeight="1" x14ac:dyDescent="0.15">
      <c r="A476" s="212" t="s">
        <v>12</v>
      </c>
      <c r="B476" s="219"/>
      <c r="C476" s="281" t="s">
        <v>481</v>
      </c>
      <c r="D476" s="281"/>
      <c r="E476" s="219"/>
      <c r="F476" s="218" t="str">
        <f>IF((E476-B476)*24=0,"",(E476-B476)*24)</f>
        <v/>
      </c>
      <c r="G476" s="282" t="s">
        <v>482</v>
      </c>
      <c r="H476" s="283"/>
      <c r="I476" s="225"/>
    </row>
    <row r="477" spans="1:20" ht="20.100000000000001" customHeight="1" thickBot="1" x14ac:dyDescent="0.2">
      <c r="A477" s="214" t="s">
        <v>498</v>
      </c>
      <c r="B477" s="220"/>
      <c r="C477" s="273" t="s">
        <v>481</v>
      </c>
      <c r="D477" s="273"/>
      <c r="E477" s="220"/>
      <c r="F477" s="217" t="str">
        <f>IF((E477-B477)*24=0,"",(E477-B477)*24)</f>
        <v/>
      </c>
      <c r="G477" s="274" t="s">
        <v>482</v>
      </c>
      <c r="H477" s="275"/>
      <c r="I477" s="225"/>
      <c r="J477" s="33">
        <f>IF(F477="",0,F477)</f>
        <v>0</v>
      </c>
    </row>
    <row r="478" spans="1:20" ht="20.100000000000001" customHeight="1" x14ac:dyDescent="0.15">
      <c r="A478" s="212" t="s">
        <v>495</v>
      </c>
      <c r="B478" s="271"/>
      <c r="C478" s="272"/>
      <c r="D478" s="271"/>
      <c r="E478" s="272"/>
      <c r="F478" s="271"/>
      <c r="G478" s="272"/>
      <c r="H478" s="208"/>
      <c r="I478" s="226"/>
    </row>
    <row r="479" spans="1:20" ht="20.100000000000001" customHeight="1" x14ac:dyDescent="0.15">
      <c r="A479" s="213" t="s">
        <v>496</v>
      </c>
      <c r="B479" s="269" t="str">
        <f>IF(B$478="","",(IFERROR(VLOOKUP(B$478,【選択肢】!$K$3:$O$74,2,)," ")))</f>
        <v/>
      </c>
      <c r="C479" s="270"/>
      <c r="D479" s="269" t="str">
        <f>IF(D$478="","",(IFERROR(VLOOKUP(D$478,【選択肢】!$K$3:$O$74,2,)," ")))</f>
        <v/>
      </c>
      <c r="E479" s="270"/>
      <c r="F479" s="269" t="str">
        <f>IF(F$478="","",(IFERROR(VLOOKUP(F$478,【選択肢】!$K$3:$O$74,2,)," ")))</f>
        <v/>
      </c>
      <c r="G479" s="270"/>
      <c r="H479" s="210"/>
      <c r="I479" s="226"/>
    </row>
    <row r="480" spans="1:20" ht="20.100000000000001" customHeight="1" x14ac:dyDescent="0.15">
      <c r="A480" s="213" t="s">
        <v>17</v>
      </c>
      <c r="B480" s="269" t="str">
        <f>IF(B$478="","",(IFERROR(VLOOKUP(B$478,【選択肢】!$K$3:$O$74,4,)," ")))</f>
        <v/>
      </c>
      <c r="C480" s="270"/>
      <c r="D480" s="269" t="str">
        <f>IF(D$478="","",(IFERROR(VLOOKUP(D$478,【選択肢】!$K$3:$O$74,4,)," ")))</f>
        <v/>
      </c>
      <c r="E480" s="270"/>
      <c r="F480" s="269" t="str">
        <f>IF(F$478="","",(IFERROR(VLOOKUP(F$478,【選択肢】!$K$3:$O$74,4,)," ")))</f>
        <v/>
      </c>
      <c r="G480" s="270"/>
      <c r="H480" s="210"/>
      <c r="I480" s="226"/>
    </row>
    <row r="481" spans="1:9" ht="20.100000000000001" customHeight="1" x14ac:dyDescent="0.15">
      <c r="A481" s="214" t="s">
        <v>497</v>
      </c>
      <c r="B481" s="269" t="str">
        <f>IF(B$478="","",(IFERROR(VLOOKUP(B$478,【選択肢】!$K$3:$O$74,5,)," ")))</f>
        <v/>
      </c>
      <c r="C481" s="270"/>
      <c r="D481" s="269" t="str">
        <f>IF(D$478="","",(IFERROR(VLOOKUP(D$478,【選択肢】!$K$3:$O$74,5,)," ")))</f>
        <v/>
      </c>
      <c r="E481" s="270"/>
      <c r="F481" s="269" t="str">
        <f>IF(F$478="","",(IFERROR(VLOOKUP(F$478,【選択肢】!$K$3:$O$74,5,)," ")))</f>
        <v/>
      </c>
      <c r="G481" s="270"/>
      <c r="H481" s="211"/>
      <c r="I481" s="226"/>
    </row>
    <row r="482" spans="1:9" ht="20.100000000000001" customHeight="1" thickBot="1" x14ac:dyDescent="0.2">
      <c r="A482" s="215" t="s">
        <v>9</v>
      </c>
      <c r="B482" s="258"/>
      <c r="C482" s="259"/>
      <c r="D482" s="258"/>
      <c r="E482" s="259"/>
      <c r="F482" s="260"/>
      <c r="G482" s="261"/>
      <c r="H482" s="209"/>
      <c r="I482" s="226"/>
    </row>
    <row r="483" spans="1:9" ht="20.100000000000001" customHeight="1" x14ac:dyDescent="0.15">
      <c r="A483" s="262" t="s">
        <v>483</v>
      </c>
      <c r="B483" s="263"/>
      <c r="C483" s="263"/>
      <c r="D483" s="263"/>
      <c r="E483" s="263"/>
      <c r="F483" s="263"/>
      <c r="G483" s="263"/>
      <c r="H483" s="264"/>
      <c r="I483" s="216"/>
    </row>
    <row r="484" spans="1:9" ht="20.100000000000001" customHeight="1" x14ac:dyDescent="0.15">
      <c r="A484" s="182" t="s">
        <v>484</v>
      </c>
      <c r="B484" s="183" t="s">
        <v>485</v>
      </c>
      <c r="C484" s="184" t="s">
        <v>474</v>
      </c>
      <c r="D484" s="185" t="s">
        <v>486</v>
      </c>
      <c r="E484" s="182" t="s">
        <v>484</v>
      </c>
      <c r="F484" s="183" t="s">
        <v>485</v>
      </c>
      <c r="G484" s="184" t="s">
        <v>474</v>
      </c>
      <c r="H484" s="185" t="s">
        <v>486</v>
      </c>
      <c r="I484" s="216"/>
    </row>
    <row r="485" spans="1:9" ht="20.100000000000001" customHeight="1" x14ac:dyDescent="0.15">
      <c r="A485" s="186"/>
      <c r="B485" s="187"/>
      <c r="C485" s="188" t="str">
        <f>IF(ISERROR(VLOOKUP($A485,参加者名簿!$A:$D,2,FALSE))=TRUE,"",VLOOKUP($A485,参加者名簿!$A:$D,2,FALSE))</f>
        <v/>
      </c>
      <c r="D485" s="189"/>
      <c r="E485" s="186"/>
      <c r="F485" s="187"/>
      <c r="G485" s="188" t="str">
        <f>IF(ISERROR(VLOOKUP($E485,参加者名簿!$A:$D,2,FALSE))=TRUE,"",VLOOKUP($E485,参加者名簿!$A:$D,2,FALSE))</f>
        <v/>
      </c>
      <c r="H485" s="190"/>
      <c r="I485" s="199"/>
    </row>
    <row r="486" spans="1:9" ht="20.100000000000001" customHeight="1" x14ac:dyDescent="0.15">
      <c r="A486" s="186"/>
      <c r="B486" s="187"/>
      <c r="C486" s="188" t="str">
        <f>IF(ISERROR(VLOOKUP($A486,参加者名簿!$A:$D,2,FALSE))=TRUE,"",VLOOKUP($A486,参加者名簿!$A:$D,2,FALSE))</f>
        <v/>
      </c>
      <c r="D486" s="189"/>
      <c r="E486" s="186"/>
      <c r="F486" s="187"/>
      <c r="G486" s="188" t="str">
        <f>IF(ISERROR(VLOOKUP($E486,参加者名簿!$A:$D,2,FALSE))=TRUE,"",VLOOKUP($E486,参加者名簿!$A:$D,2,FALSE))</f>
        <v/>
      </c>
      <c r="H486" s="190"/>
      <c r="I486" s="199"/>
    </row>
    <row r="487" spans="1:9" ht="20.100000000000001" customHeight="1" x14ac:dyDescent="0.15">
      <c r="A487" s="186"/>
      <c r="B487" s="187"/>
      <c r="C487" s="188" t="str">
        <f>IF(ISERROR(VLOOKUP($A487,参加者名簿!$A:$D,2,FALSE))=TRUE,"",VLOOKUP($A487,参加者名簿!$A:$D,2,FALSE))</f>
        <v/>
      </c>
      <c r="D487" s="189"/>
      <c r="E487" s="186"/>
      <c r="F487" s="187"/>
      <c r="G487" s="188" t="str">
        <f>IF(ISERROR(VLOOKUP($E487,参加者名簿!$A:$D,2,FALSE))=TRUE,"",VLOOKUP($E487,参加者名簿!$A:$D,2,FALSE))</f>
        <v/>
      </c>
      <c r="H487" s="190"/>
      <c r="I487" s="199"/>
    </row>
    <row r="488" spans="1:9" ht="20.100000000000001" customHeight="1" x14ac:dyDescent="0.15">
      <c r="A488" s="186"/>
      <c r="B488" s="187"/>
      <c r="C488" s="188" t="str">
        <f>IF(ISERROR(VLOOKUP($A488,参加者名簿!$A:$D,2,FALSE))=TRUE,"",VLOOKUP($A488,参加者名簿!$A:$D,2,FALSE))</f>
        <v/>
      </c>
      <c r="D488" s="189"/>
      <c r="E488" s="186"/>
      <c r="F488" s="187"/>
      <c r="G488" s="188" t="str">
        <f>IF(ISERROR(VLOOKUP($E488,参加者名簿!$A:$D,2,FALSE))=TRUE,"",VLOOKUP($E488,参加者名簿!$A:$D,2,FALSE))</f>
        <v/>
      </c>
      <c r="H488" s="190"/>
      <c r="I488" s="199"/>
    </row>
    <row r="489" spans="1:9" ht="20.100000000000001" customHeight="1" x14ac:dyDescent="0.15">
      <c r="A489" s="186"/>
      <c r="B489" s="187"/>
      <c r="C489" s="188" t="str">
        <f>IF(ISERROR(VLOOKUP($A489,参加者名簿!$A:$D,2,FALSE))=TRUE,"",VLOOKUP($A489,参加者名簿!$A:$D,2,FALSE))</f>
        <v/>
      </c>
      <c r="D489" s="189"/>
      <c r="E489" s="186"/>
      <c r="F489" s="187"/>
      <c r="G489" s="188" t="str">
        <f>IF(ISERROR(VLOOKUP($E489,参加者名簿!$A:$D,2,FALSE))=TRUE,"",VLOOKUP($E489,参加者名簿!$A:$D,2,FALSE))</f>
        <v/>
      </c>
      <c r="H489" s="190"/>
      <c r="I489" s="199"/>
    </row>
    <row r="490" spans="1:9" ht="20.100000000000001" customHeight="1" x14ac:dyDescent="0.15">
      <c r="A490" s="186"/>
      <c r="B490" s="187"/>
      <c r="C490" s="188" t="str">
        <f>IF(ISERROR(VLOOKUP($A490,参加者名簿!$A:$D,2,FALSE))=TRUE,"",VLOOKUP($A490,参加者名簿!$A:$D,2,FALSE))</f>
        <v/>
      </c>
      <c r="D490" s="189"/>
      <c r="E490" s="186"/>
      <c r="F490" s="187"/>
      <c r="G490" s="188" t="str">
        <f>IF(ISERROR(VLOOKUP($E490,参加者名簿!$A:$D,2,FALSE))=TRUE,"",VLOOKUP($E490,参加者名簿!$A:$D,2,FALSE))</f>
        <v/>
      </c>
      <c r="H490" s="190"/>
      <c r="I490" s="199"/>
    </row>
    <row r="491" spans="1:9" ht="20.100000000000001" customHeight="1" x14ac:dyDescent="0.15">
      <c r="A491" s="186"/>
      <c r="B491" s="191"/>
      <c r="C491" s="188" t="str">
        <f>IF(ISERROR(VLOOKUP($A491,参加者名簿!$A:$D,2,FALSE))=TRUE,"",VLOOKUP($A491,参加者名簿!$A:$D,2,FALSE))</f>
        <v/>
      </c>
      <c r="D491" s="189"/>
      <c r="E491" s="186"/>
      <c r="F491" s="187"/>
      <c r="G491" s="188" t="str">
        <f>IF(ISERROR(VLOOKUP($E491,参加者名簿!$A:$D,2,FALSE))=TRUE,"",VLOOKUP($E491,参加者名簿!$A:$D,2,FALSE))</f>
        <v/>
      </c>
      <c r="H491" s="190"/>
      <c r="I491" s="199"/>
    </row>
    <row r="492" spans="1:9" ht="20.100000000000001" customHeight="1" x14ac:dyDescent="0.15">
      <c r="A492" s="186"/>
      <c r="B492" s="191"/>
      <c r="C492" s="188" t="str">
        <f>IF(ISERROR(VLOOKUP($A492,参加者名簿!$A:$D,2,FALSE))=TRUE,"",VLOOKUP($A492,参加者名簿!$A:$D,2,FALSE))</f>
        <v/>
      </c>
      <c r="D492" s="189"/>
      <c r="E492" s="186"/>
      <c r="F492" s="187"/>
      <c r="G492" s="188" t="str">
        <f>IF(ISERROR(VLOOKUP($E492,参加者名簿!$A:$D,2,FALSE))=TRUE,"",VLOOKUP($E492,参加者名簿!$A:$D,2,FALSE))</f>
        <v/>
      </c>
      <c r="H492" s="190"/>
      <c r="I492" s="199"/>
    </row>
    <row r="493" spans="1:9" ht="20.100000000000001" customHeight="1" x14ac:dyDescent="0.15">
      <c r="A493" s="186"/>
      <c r="B493" s="191"/>
      <c r="C493" s="188" t="str">
        <f>IF(ISERROR(VLOOKUP($A493,参加者名簿!$A:$D,2,FALSE))=TRUE,"",VLOOKUP($A493,参加者名簿!$A:$D,2,FALSE))</f>
        <v/>
      </c>
      <c r="D493" s="189"/>
      <c r="E493" s="186"/>
      <c r="F493" s="187"/>
      <c r="G493" s="188" t="str">
        <f>IF(ISERROR(VLOOKUP($E493,参加者名簿!$A:$D,2,FALSE))=TRUE,"",VLOOKUP($E493,参加者名簿!$A:$D,2,FALSE))</f>
        <v/>
      </c>
      <c r="H493" s="190"/>
      <c r="I493" s="199"/>
    </row>
    <row r="494" spans="1:9" ht="20.100000000000001" customHeight="1" x14ac:dyDescent="0.15">
      <c r="A494" s="186"/>
      <c r="B494" s="191"/>
      <c r="C494" s="188" t="str">
        <f>IF(ISERROR(VLOOKUP($A494,参加者名簿!$A:$D,2,FALSE))=TRUE,"",VLOOKUP($A494,参加者名簿!$A:$D,2,FALSE))</f>
        <v/>
      </c>
      <c r="D494" s="189"/>
      <c r="E494" s="186"/>
      <c r="F494" s="187"/>
      <c r="G494" s="188" t="str">
        <f>IF(ISERROR(VLOOKUP($E494,参加者名簿!$A:$D,2,FALSE))=TRUE,"",VLOOKUP($E494,参加者名簿!$A:$D,2,FALSE))</f>
        <v/>
      </c>
      <c r="H494" s="190"/>
      <c r="I494" s="199"/>
    </row>
    <row r="495" spans="1:9" ht="20.100000000000001" customHeight="1" x14ac:dyDescent="0.15">
      <c r="A495" s="186"/>
      <c r="B495" s="191"/>
      <c r="C495" s="188" t="str">
        <f>IF(ISERROR(VLOOKUP($A495,参加者名簿!$A:$D,2,FALSE))=TRUE,"",VLOOKUP($A495,参加者名簿!$A:$D,2,FALSE))</f>
        <v/>
      </c>
      <c r="D495" s="189"/>
      <c r="E495" s="186"/>
      <c r="F495" s="187"/>
      <c r="G495" s="188" t="str">
        <f>IF(ISERROR(VLOOKUP($E495,参加者名簿!$A:$D,2,FALSE))=TRUE,"",VLOOKUP($E495,参加者名簿!$A:$D,2,FALSE))</f>
        <v/>
      </c>
      <c r="H495" s="190"/>
      <c r="I495" s="199"/>
    </row>
    <row r="496" spans="1:9" ht="20.100000000000001" customHeight="1" x14ac:dyDescent="0.15">
      <c r="A496" s="186"/>
      <c r="B496" s="191"/>
      <c r="C496" s="188" t="str">
        <f>IF(ISERROR(VLOOKUP($A496,参加者名簿!$A:$D,2,FALSE))=TRUE,"",VLOOKUP($A496,参加者名簿!$A:$D,2,FALSE))</f>
        <v/>
      </c>
      <c r="D496" s="189"/>
      <c r="E496" s="186"/>
      <c r="F496" s="187"/>
      <c r="G496" s="188" t="str">
        <f>IF(ISERROR(VLOOKUP($E496,参加者名簿!$A:$D,2,FALSE))=TRUE,"",VLOOKUP($E496,参加者名簿!$A:$D,2,FALSE))</f>
        <v/>
      </c>
      <c r="H496" s="190"/>
      <c r="I496" s="199"/>
    </row>
    <row r="497" spans="1:9" ht="20.100000000000001" customHeight="1" x14ac:dyDescent="0.15">
      <c r="A497" s="186"/>
      <c r="B497" s="191"/>
      <c r="C497" s="188" t="str">
        <f>IF(ISERROR(VLOOKUP($A497,参加者名簿!$A:$D,2,FALSE))=TRUE,"",VLOOKUP($A497,参加者名簿!$A:$D,2,FALSE))</f>
        <v/>
      </c>
      <c r="D497" s="189"/>
      <c r="E497" s="186"/>
      <c r="F497" s="187"/>
      <c r="G497" s="188" t="str">
        <f>IF(ISERROR(VLOOKUP($E497,参加者名簿!$A:$D,2,FALSE))=TRUE,"",VLOOKUP($E497,参加者名簿!$A:$D,2,FALSE))</f>
        <v/>
      </c>
      <c r="H497" s="190"/>
      <c r="I497" s="199"/>
    </row>
    <row r="498" spans="1:9" ht="20.100000000000001" customHeight="1" x14ac:dyDescent="0.15">
      <c r="A498" s="186"/>
      <c r="B498" s="191"/>
      <c r="C498" s="188" t="str">
        <f>IF(ISERROR(VLOOKUP($A498,参加者名簿!$A:$D,2,FALSE))=TRUE,"",VLOOKUP($A498,参加者名簿!$A:$D,2,FALSE))</f>
        <v/>
      </c>
      <c r="D498" s="189"/>
      <c r="E498" s="186"/>
      <c r="F498" s="187"/>
      <c r="G498" s="188" t="str">
        <f>IF(ISERROR(VLOOKUP($E498,参加者名簿!$A:$D,2,FALSE))=TRUE,"",VLOOKUP($E498,参加者名簿!$A:$D,2,FALSE))</f>
        <v/>
      </c>
      <c r="H498" s="190"/>
      <c r="I498" s="199"/>
    </row>
    <row r="499" spans="1:9" ht="20.100000000000001" customHeight="1" x14ac:dyDescent="0.15">
      <c r="A499" s="186"/>
      <c r="B499" s="191"/>
      <c r="C499" s="188" t="str">
        <f>IF(ISERROR(VLOOKUP($A499,参加者名簿!$A:$D,2,FALSE))=TRUE,"",VLOOKUP($A499,参加者名簿!$A:$D,2,FALSE))</f>
        <v/>
      </c>
      <c r="D499" s="189"/>
      <c r="E499" s="186"/>
      <c r="F499" s="187"/>
      <c r="G499" s="188" t="str">
        <f>IF(ISERROR(VLOOKUP($E499,参加者名簿!$A:$D,2,FALSE))=TRUE,"",VLOOKUP($E499,参加者名簿!$A:$D,2,FALSE))</f>
        <v/>
      </c>
      <c r="H499" s="190"/>
      <c r="I499" s="199"/>
    </row>
    <row r="500" spans="1:9" ht="20.100000000000001" customHeight="1" x14ac:dyDescent="0.15">
      <c r="A500" s="186"/>
      <c r="B500" s="191"/>
      <c r="C500" s="188" t="str">
        <f>IF(ISERROR(VLOOKUP($A500,参加者名簿!$A:$D,2,FALSE))=TRUE,"",VLOOKUP($A500,参加者名簿!$A:$D,2,FALSE))</f>
        <v/>
      </c>
      <c r="D500" s="189"/>
      <c r="E500" s="186"/>
      <c r="F500" s="191"/>
      <c r="G500" s="188" t="str">
        <f>IF(ISERROR(VLOOKUP($E500,参加者名簿!$A:$D,2,FALSE))=TRUE,"",VLOOKUP($E500,参加者名簿!$A:$D,2,FALSE))</f>
        <v/>
      </c>
      <c r="H500" s="190"/>
      <c r="I500" s="199"/>
    </row>
    <row r="501" spans="1:9" ht="20.100000000000001" customHeight="1" x14ac:dyDescent="0.15">
      <c r="A501" s="186"/>
      <c r="B501" s="191"/>
      <c r="C501" s="188" t="str">
        <f>IF(ISERROR(VLOOKUP($A501,参加者名簿!$A:$D,2,FALSE))=TRUE,"",VLOOKUP($A501,参加者名簿!$A:$D,2,FALSE))</f>
        <v/>
      </c>
      <c r="D501" s="189"/>
      <c r="E501" s="186"/>
      <c r="F501" s="191"/>
      <c r="G501" s="188" t="str">
        <f>IF(ISERROR(VLOOKUP($E501,参加者名簿!$A:$D,2,FALSE))=TRUE,"",VLOOKUP($E501,参加者名簿!$A:$D,2,FALSE))</f>
        <v/>
      </c>
      <c r="H501" s="190"/>
      <c r="I501" s="199"/>
    </row>
    <row r="502" spans="1:9" ht="20.100000000000001" customHeight="1" x14ac:dyDescent="0.15">
      <c r="A502" s="186"/>
      <c r="B502" s="191"/>
      <c r="C502" s="188" t="str">
        <f>IF(ISERROR(VLOOKUP($A502,参加者名簿!$A:$D,2,FALSE))=TRUE,"",VLOOKUP($A502,参加者名簿!$A:$D,2,FALSE))</f>
        <v/>
      </c>
      <c r="D502" s="189"/>
      <c r="E502" s="186"/>
      <c r="F502" s="191"/>
      <c r="G502" s="188" t="str">
        <f>IF(ISERROR(VLOOKUP($E502,参加者名簿!$A:$D,2,FALSE))=TRUE,"",VLOOKUP($E502,参加者名簿!$A:$D,2,FALSE))</f>
        <v/>
      </c>
      <c r="H502" s="190"/>
      <c r="I502" s="199"/>
    </row>
    <row r="503" spans="1:9" ht="20.100000000000001" customHeight="1" x14ac:dyDescent="0.15">
      <c r="A503" s="186"/>
      <c r="B503" s="191"/>
      <c r="C503" s="188" t="str">
        <f>IF(ISERROR(VLOOKUP($A503,参加者名簿!$A:$D,2,FALSE))=TRUE,"",VLOOKUP($A503,参加者名簿!$A:$D,2,FALSE))</f>
        <v/>
      </c>
      <c r="D503" s="189"/>
      <c r="E503" s="186"/>
      <c r="F503" s="191"/>
      <c r="G503" s="188" t="str">
        <f>IF(ISERROR(VLOOKUP($E503,参加者名簿!$A:$D,2,FALSE))=TRUE,"",VLOOKUP($E503,参加者名簿!$A:$D,2,FALSE))</f>
        <v/>
      </c>
      <c r="H503" s="190"/>
      <c r="I503" s="199"/>
    </row>
    <row r="504" spans="1:9" ht="20.100000000000001" customHeight="1" x14ac:dyDescent="0.15">
      <c r="A504" s="186"/>
      <c r="B504" s="191"/>
      <c r="C504" s="188" t="str">
        <f>IF(ISERROR(VLOOKUP($A504,参加者名簿!$A:$D,2,FALSE))=TRUE,"",VLOOKUP($A504,参加者名簿!$A:$D,2,FALSE))</f>
        <v/>
      </c>
      <c r="D504" s="189"/>
      <c r="E504" s="186"/>
      <c r="F504" s="191"/>
      <c r="G504" s="188" t="str">
        <f>IF(ISERROR(VLOOKUP($E504,参加者名簿!$A:$D,2,FALSE))=TRUE,"",VLOOKUP($E504,参加者名簿!$A:$D,2,FALSE))</f>
        <v/>
      </c>
      <c r="H504" s="190"/>
      <c r="I504" s="199"/>
    </row>
    <row r="505" spans="1:9" ht="20.100000000000001" customHeight="1" thickBot="1" x14ac:dyDescent="0.2">
      <c r="A505" s="186"/>
      <c r="B505" s="191"/>
      <c r="C505" s="188" t="str">
        <f>IF(ISERROR(VLOOKUP($A505,参加者名簿!$A:$D,2,FALSE))=TRUE,"",VLOOKUP($A505,参加者名簿!$A:$D,2,FALSE))</f>
        <v/>
      </c>
      <c r="D505" s="189"/>
      <c r="E505" s="186"/>
      <c r="F505" s="191"/>
      <c r="G505" s="188" t="str">
        <f>IF(ISERROR(VLOOKUP($E505,参加者名簿!$A:$D,2,FALSE))=TRUE,"",VLOOKUP($E505,参加者名簿!$A:$D,2,FALSE))</f>
        <v/>
      </c>
      <c r="H505" s="190"/>
      <c r="I505" s="199"/>
    </row>
    <row r="506" spans="1:9" ht="20.100000000000001" customHeight="1" thickBot="1" x14ac:dyDescent="0.2">
      <c r="A506" s="192" t="s">
        <v>488</v>
      </c>
      <c r="B506" s="193">
        <f>COUNTIFS(C485:C505,"農業者",D485:D505,"○")+COUNTIFS(G485:G505,"農業者",H485:H505,"○")</f>
        <v>0</v>
      </c>
      <c r="C506" s="265" t="s">
        <v>489</v>
      </c>
      <c r="D506" s="266"/>
      <c r="E506" s="193">
        <f>COUNTIFS(C485:C505,"農業者以外",D485:D505,"○")+COUNTIFS(G485:G505,"農業者以外",H485:H505,"○")</f>
        <v>0</v>
      </c>
      <c r="F506" s="194" t="s">
        <v>490</v>
      </c>
      <c r="G506" s="267">
        <f>SUMIF(D485:D505,"○",B485:B505)+SUMIF(H485:H505,"○",F485:F505)</f>
        <v>0</v>
      </c>
      <c r="H506" s="268"/>
      <c r="I506" s="227"/>
    </row>
    <row r="507" spans="1:9" ht="20.100000000000001" customHeight="1" x14ac:dyDescent="0.15">
      <c r="A507" s="195" t="s">
        <v>491</v>
      </c>
      <c r="B507" s="196"/>
      <c r="C507" s="196"/>
      <c r="D507" s="196"/>
      <c r="E507" s="196"/>
      <c r="F507" s="196"/>
      <c r="G507" s="196"/>
      <c r="H507" s="197"/>
      <c r="I507" s="199"/>
    </row>
    <row r="508" spans="1:9" ht="20.100000000000001" customHeight="1" x14ac:dyDescent="0.15">
      <c r="A508" s="198"/>
      <c r="B508" s="199"/>
      <c r="C508" s="199"/>
      <c r="D508" s="199"/>
      <c r="E508" s="199"/>
      <c r="F508" s="199"/>
      <c r="G508" s="199"/>
      <c r="H508" s="200"/>
      <c r="I508" s="199"/>
    </row>
    <row r="509" spans="1:9" ht="20.100000000000001" customHeight="1" x14ac:dyDescent="0.15">
      <c r="A509" s="198"/>
      <c r="B509" s="199"/>
      <c r="C509" s="199"/>
      <c r="D509" s="199"/>
      <c r="E509" s="199"/>
      <c r="F509" s="199"/>
      <c r="G509" s="199"/>
      <c r="H509" s="200"/>
      <c r="I509" s="199"/>
    </row>
    <row r="510" spans="1:9" ht="20.100000000000001" customHeight="1" x14ac:dyDescent="0.15">
      <c r="A510" s="198"/>
      <c r="B510" s="199"/>
      <c r="C510" s="199"/>
      <c r="D510" s="199"/>
      <c r="E510" s="199"/>
      <c r="F510" s="199"/>
      <c r="G510" s="199"/>
      <c r="H510" s="200"/>
      <c r="I510" s="199"/>
    </row>
    <row r="511" spans="1:9" ht="20.100000000000001" customHeight="1" x14ac:dyDescent="0.15">
      <c r="A511" s="198"/>
      <c r="B511" s="199"/>
      <c r="C511" s="199"/>
      <c r="D511" s="199"/>
      <c r="E511" s="199"/>
      <c r="F511" s="199"/>
      <c r="G511" s="199"/>
      <c r="H511" s="200"/>
      <c r="I511" s="199"/>
    </row>
    <row r="512" spans="1:9" ht="20.100000000000001" customHeight="1" x14ac:dyDescent="0.15">
      <c r="A512" s="198"/>
      <c r="B512" s="199"/>
      <c r="C512" s="199"/>
      <c r="D512" s="199"/>
      <c r="E512" s="199"/>
      <c r="F512" s="199"/>
      <c r="G512" s="199"/>
      <c r="H512" s="200"/>
      <c r="I512" s="199"/>
    </row>
    <row r="513" spans="1:20" ht="20.100000000000001" customHeight="1" x14ac:dyDescent="0.15">
      <c r="A513" s="198"/>
      <c r="B513" s="199"/>
      <c r="C513" s="199"/>
      <c r="D513" s="199"/>
      <c r="E513" s="199"/>
      <c r="F513" s="199"/>
      <c r="G513" s="199"/>
      <c r="H513" s="200"/>
      <c r="I513" s="199"/>
    </row>
    <row r="514" spans="1:20" ht="20.100000000000001" customHeight="1" x14ac:dyDescent="0.15">
      <c r="A514" s="198"/>
      <c r="B514" s="199"/>
      <c r="C514" s="199"/>
      <c r="D514" s="199"/>
      <c r="E514" s="199"/>
      <c r="F514" s="199"/>
      <c r="G514" s="199"/>
      <c r="H514" s="200"/>
      <c r="I514" s="199"/>
    </row>
    <row r="515" spans="1:20" ht="20.100000000000001" customHeight="1" thickBot="1" x14ac:dyDescent="0.2">
      <c r="A515" s="201"/>
      <c r="B515" s="202"/>
      <c r="C515" s="202"/>
      <c r="D515" s="202"/>
      <c r="E515" s="202"/>
      <c r="F515" s="202"/>
      <c r="G515" s="202"/>
      <c r="H515" s="203"/>
      <c r="I515" s="199"/>
    </row>
    <row r="516" spans="1:20" ht="20.100000000000001" customHeight="1" thickBot="1" x14ac:dyDescent="0.2">
      <c r="A516" s="204" t="s">
        <v>492</v>
      </c>
      <c r="B516" s="205" t="s">
        <v>493</v>
      </c>
      <c r="C516" s="205" t="s">
        <v>494</v>
      </c>
      <c r="D516" s="206"/>
    </row>
    <row r="517" spans="1:20" ht="20.100000000000001" customHeight="1" thickBot="1" x14ac:dyDescent="0.25">
      <c r="A517" s="255" t="str">
        <f>A474</f>
        <v>令和</v>
      </c>
      <c r="B517" s="247">
        <f>B474</f>
        <v>3</v>
      </c>
      <c r="C517" s="332" t="str">
        <f>C474</f>
        <v>年度　多面的機能支払交付金に係る作業日報</v>
      </c>
      <c r="D517" s="332"/>
      <c r="E517" s="332"/>
      <c r="F517" s="332"/>
      <c r="G517" s="178" t="s">
        <v>478</v>
      </c>
      <c r="H517" s="256">
        <f>H474+1</f>
        <v>13</v>
      </c>
      <c r="I517" s="223">
        <f>H517</f>
        <v>13</v>
      </c>
      <c r="J517" s="222">
        <f>F518</f>
        <v>0</v>
      </c>
      <c r="K517" s="222">
        <f>B519</f>
        <v>0</v>
      </c>
      <c r="L517" s="246" t="e">
        <f>F519-J520</f>
        <v>#VALUE!</v>
      </c>
      <c r="M517" s="244">
        <f>B549</f>
        <v>0</v>
      </c>
      <c r="N517" s="244">
        <f>E549</f>
        <v>0</v>
      </c>
      <c r="O517" s="222">
        <f>B521</f>
        <v>0</v>
      </c>
      <c r="P517" s="222">
        <f>D521</f>
        <v>0</v>
      </c>
      <c r="Q517" s="222">
        <f>F521</f>
        <v>0</v>
      </c>
      <c r="R517" s="33">
        <f>B525</f>
        <v>0</v>
      </c>
      <c r="S517" s="33">
        <f>D525</f>
        <v>0</v>
      </c>
      <c r="T517" s="33">
        <f>F525</f>
        <v>0</v>
      </c>
    </row>
    <row r="518" spans="1:20" ht="20.100000000000001" customHeight="1" thickBot="1" x14ac:dyDescent="0.25">
      <c r="A518" s="180" t="s">
        <v>479</v>
      </c>
      <c r="B518" s="277" t="str">
        <f>B475</f>
        <v>○○活動組織</v>
      </c>
      <c r="C518" s="277"/>
      <c r="D518" s="277"/>
      <c r="E518" s="181" t="s">
        <v>480</v>
      </c>
      <c r="F518" s="278"/>
      <c r="G518" s="279"/>
      <c r="H518" s="280"/>
      <c r="I518" s="224"/>
      <c r="M518" s="222"/>
      <c r="N518" s="222"/>
      <c r="O518" s="222"/>
      <c r="P518" s="222"/>
      <c r="Q518" s="222"/>
      <c r="R518" s="222"/>
    </row>
    <row r="519" spans="1:20" ht="20.100000000000001" customHeight="1" x14ac:dyDescent="0.15">
      <c r="A519" s="212" t="s">
        <v>12</v>
      </c>
      <c r="B519" s="219"/>
      <c r="C519" s="281" t="s">
        <v>481</v>
      </c>
      <c r="D519" s="281"/>
      <c r="E519" s="219"/>
      <c r="F519" s="218" t="str">
        <f>IF((E519-B519)*24=0,"",(E519-B519)*24)</f>
        <v/>
      </c>
      <c r="G519" s="282" t="s">
        <v>482</v>
      </c>
      <c r="H519" s="283"/>
      <c r="I519" s="225"/>
    </row>
    <row r="520" spans="1:20" ht="20.100000000000001" customHeight="1" thickBot="1" x14ac:dyDescent="0.2">
      <c r="A520" s="214" t="s">
        <v>498</v>
      </c>
      <c r="B520" s="220"/>
      <c r="C520" s="273" t="s">
        <v>481</v>
      </c>
      <c r="D520" s="273"/>
      <c r="E520" s="220"/>
      <c r="F520" s="217" t="str">
        <f>IF((E520-B520)*24=0,"",(E520-B520)*24)</f>
        <v/>
      </c>
      <c r="G520" s="274" t="s">
        <v>482</v>
      </c>
      <c r="H520" s="275"/>
      <c r="I520" s="225"/>
      <c r="J520" s="33">
        <f>IF(F520="",0,F520)</f>
        <v>0</v>
      </c>
    </row>
    <row r="521" spans="1:20" ht="20.100000000000001" customHeight="1" x14ac:dyDescent="0.15">
      <c r="A521" s="212" t="s">
        <v>495</v>
      </c>
      <c r="B521" s="271"/>
      <c r="C521" s="272"/>
      <c r="D521" s="271"/>
      <c r="E521" s="272"/>
      <c r="F521" s="271"/>
      <c r="G521" s="272"/>
      <c r="H521" s="208"/>
      <c r="I521" s="226"/>
    </row>
    <row r="522" spans="1:20" ht="20.100000000000001" customHeight="1" x14ac:dyDescent="0.15">
      <c r="A522" s="213" t="s">
        <v>496</v>
      </c>
      <c r="B522" s="269" t="str">
        <f>IF(B$521="","",(IFERROR(VLOOKUP(B$521,【選択肢】!$K$3:$O$74,2,)," ")))</f>
        <v/>
      </c>
      <c r="C522" s="270"/>
      <c r="D522" s="269" t="str">
        <f>IF(D$521="","",(IFERROR(VLOOKUP(D$521,【選択肢】!$K$3:$O$74,2,)," ")))</f>
        <v/>
      </c>
      <c r="E522" s="270"/>
      <c r="F522" s="269" t="str">
        <f>IF(F$521="","",(IFERROR(VLOOKUP(F$521,【選択肢】!$K$3:$O$74,2,)," ")))</f>
        <v/>
      </c>
      <c r="G522" s="270"/>
      <c r="H522" s="210"/>
      <c r="I522" s="226"/>
    </row>
    <row r="523" spans="1:20" ht="20.100000000000001" customHeight="1" x14ac:dyDescent="0.15">
      <c r="A523" s="213" t="s">
        <v>17</v>
      </c>
      <c r="B523" s="269" t="str">
        <f>IF(B$521="","",(IFERROR(VLOOKUP(B$521,【選択肢】!$K$3:$O$74,4,)," ")))</f>
        <v/>
      </c>
      <c r="C523" s="270"/>
      <c r="D523" s="269" t="str">
        <f>IF(D$521="","",(IFERROR(VLOOKUP(D$521,【選択肢】!$K$3:$O$74,4,)," ")))</f>
        <v/>
      </c>
      <c r="E523" s="270"/>
      <c r="F523" s="269" t="str">
        <f>IF(F$521="","",(IFERROR(VLOOKUP(F$521,【選択肢】!$K$3:$O$74,4,)," ")))</f>
        <v/>
      </c>
      <c r="G523" s="270"/>
      <c r="H523" s="210"/>
      <c r="I523" s="226"/>
    </row>
    <row r="524" spans="1:20" ht="20.100000000000001" customHeight="1" x14ac:dyDescent="0.15">
      <c r="A524" s="214" t="s">
        <v>497</v>
      </c>
      <c r="B524" s="269" t="str">
        <f>IF(B$521="","",(IFERROR(VLOOKUP(B$521,【選択肢】!$K$3:$O$74,5,)," ")))</f>
        <v/>
      </c>
      <c r="C524" s="270"/>
      <c r="D524" s="269" t="str">
        <f>IF(D$521="","",(IFERROR(VLOOKUP(D$521,【選択肢】!$K$3:$O$74,5,)," ")))</f>
        <v/>
      </c>
      <c r="E524" s="270"/>
      <c r="F524" s="269" t="str">
        <f>IF(F$521="","",(IFERROR(VLOOKUP(F$521,【選択肢】!$K$3:$O$74,5,)," ")))</f>
        <v/>
      </c>
      <c r="G524" s="270"/>
      <c r="H524" s="211"/>
      <c r="I524" s="226"/>
    </row>
    <row r="525" spans="1:20" ht="20.100000000000001" customHeight="1" thickBot="1" x14ac:dyDescent="0.2">
      <c r="A525" s="215" t="s">
        <v>9</v>
      </c>
      <c r="B525" s="258"/>
      <c r="C525" s="259"/>
      <c r="D525" s="258"/>
      <c r="E525" s="259"/>
      <c r="F525" s="260"/>
      <c r="G525" s="261"/>
      <c r="H525" s="209"/>
      <c r="I525" s="226"/>
    </row>
    <row r="526" spans="1:20" ht="20.100000000000001" customHeight="1" x14ac:dyDescent="0.15">
      <c r="A526" s="262" t="s">
        <v>483</v>
      </c>
      <c r="B526" s="263"/>
      <c r="C526" s="263"/>
      <c r="D526" s="263"/>
      <c r="E526" s="263"/>
      <c r="F526" s="263"/>
      <c r="G526" s="263"/>
      <c r="H526" s="264"/>
      <c r="I526" s="216"/>
    </row>
    <row r="527" spans="1:20" ht="20.100000000000001" customHeight="1" x14ac:dyDescent="0.15">
      <c r="A527" s="182" t="s">
        <v>484</v>
      </c>
      <c r="B527" s="183" t="s">
        <v>485</v>
      </c>
      <c r="C527" s="184" t="s">
        <v>474</v>
      </c>
      <c r="D527" s="185" t="s">
        <v>486</v>
      </c>
      <c r="E527" s="182" t="s">
        <v>484</v>
      </c>
      <c r="F527" s="183" t="s">
        <v>485</v>
      </c>
      <c r="G527" s="184" t="s">
        <v>474</v>
      </c>
      <c r="H527" s="185" t="s">
        <v>486</v>
      </c>
      <c r="I527" s="216"/>
    </row>
    <row r="528" spans="1:20" ht="20.100000000000001" customHeight="1" x14ac:dyDescent="0.15">
      <c r="A528" s="186"/>
      <c r="B528" s="187"/>
      <c r="C528" s="188" t="str">
        <f>IF(ISERROR(VLOOKUP($A528,参加者名簿!$A:$D,2,FALSE))=TRUE,"",VLOOKUP($A528,参加者名簿!$A:$D,2,FALSE))</f>
        <v/>
      </c>
      <c r="D528" s="189"/>
      <c r="E528" s="186"/>
      <c r="F528" s="187"/>
      <c r="G528" s="188" t="str">
        <f>IF(ISERROR(VLOOKUP($E528,参加者名簿!$A:$D,2,FALSE))=TRUE,"",VLOOKUP($E528,参加者名簿!$A:$D,2,FALSE))</f>
        <v/>
      </c>
      <c r="H528" s="190"/>
      <c r="I528" s="199"/>
    </row>
    <row r="529" spans="1:9" ht="20.100000000000001" customHeight="1" x14ac:dyDescent="0.15">
      <c r="A529" s="186"/>
      <c r="B529" s="187"/>
      <c r="C529" s="188" t="str">
        <f>IF(ISERROR(VLOOKUP($A529,参加者名簿!$A:$D,2,FALSE))=TRUE,"",VLOOKUP($A529,参加者名簿!$A:$D,2,FALSE))</f>
        <v/>
      </c>
      <c r="D529" s="189"/>
      <c r="E529" s="186"/>
      <c r="F529" s="187"/>
      <c r="G529" s="188" t="str">
        <f>IF(ISERROR(VLOOKUP($E529,参加者名簿!$A:$D,2,FALSE))=TRUE,"",VLOOKUP($E529,参加者名簿!$A:$D,2,FALSE))</f>
        <v/>
      </c>
      <c r="H529" s="190"/>
      <c r="I529" s="199"/>
    </row>
    <row r="530" spans="1:9" ht="20.100000000000001" customHeight="1" x14ac:dyDescent="0.15">
      <c r="A530" s="186"/>
      <c r="B530" s="187"/>
      <c r="C530" s="188" t="str">
        <f>IF(ISERROR(VLOOKUP($A530,参加者名簿!$A:$D,2,FALSE))=TRUE,"",VLOOKUP($A530,参加者名簿!$A:$D,2,FALSE))</f>
        <v/>
      </c>
      <c r="D530" s="189"/>
      <c r="E530" s="186"/>
      <c r="F530" s="187"/>
      <c r="G530" s="188" t="str">
        <f>IF(ISERROR(VLOOKUP($E530,参加者名簿!$A:$D,2,FALSE))=TRUE,"",VLOOKUP($E530,参加者名簿!$A:$D,2,FALSE))</f>
        <v/>
      </c>
      <c r="H530" s="190"/>
      <c r="I530" s="199"/>
    </row>
    <row r="531" spans="1:9" ht="20.100000000000001" customHeight="1" x14ac:dyDescent="0.15">
      <c r="A531" s="186"/>
      <c r="B531" s="187"/>
      <c r="C531" s="188" t="str">
        <f>IF(ISERROR(VLOOKUP($A531,参加者名簿!$A:$D,2,FALSE))=TRUE,"",VLOOKUP($A531,参加者名簿!$A:$D,2,FALSE))</f>
        <v/>
      </c>
      <c r="D531" s="189"/>
      <c r="E531" s="186"/>
      <c r="F531" s="187"/>
      <c r="G531" s="188" t="str">
        <f>IF(ISERROR(VLOOKUP($E531,参加者名簿!$A:$D,2,FALSE))=TRUE,"",VLOOKUP($E531,参加者名簿!$A:$D,2,FALSE))</f>
        <v/>
      </c>
      <c r="H531" s="190"/>
      <c r="I531" s="199"/>
    </row>
    <row r="532" spans="1:9" ht="20.100000000000001" customHeight="1" x14ac:dyDescent="0.15">
      <c r="A532" s="186"/>
      <c r="B532" s="187"/>
      <c r="C532" s="188" t="str">
        <f>IF(ISERROR(VLOOKUP($A532,参加者名簿!$A:$D,2,FALSE))=TRUE,"",VLOOKUP($A532,参加者名簿!$A:$D,2,FALSE))</f>
        <v/>
      </c>
      <c r="D532" s="189"/>
      <c r="E532" s="186"/>
      <c r="F532" s="187"/>
      <c r="G532" s="188" t="str">
        <f>IF(ISERROR(VLOOKUP($E532,参加者名簿!$A:$D,2,FALSE))=TRUE,"",VLOOKUP($E532,参加者名簿!$A:$D,2,FALSE))</f>
        <v/>
      </c>
      <c r="H532" s="190"/>
      <c r="I532" s="199"/>
    </row>
    <row r="533" spans="1:9" ht="20.100000000000001" customHeight="1" x14ac:dyDescent="0.15">
      <c r="A533" s="186"/>
      <c r="B533" s="187"/>
      <c r="C533" s="188" t="str">
        <f>IF(ISERROR(VLOOKUP($A533,参加者名簿!$A:$D,2,FALSE))=TRUE,"",VLOOKUP($A533,参加者名簿!$A:$D,2,FALSE))</f>
        <v/>
      </c>
      <c r="D533" s="189"/>
      <c r="E533" s="186"/>
      <c r="F533" s="187"/>
      <c r="G533" s="188" t="str">
        <f>IF(ISERROR(VLOOKUP($E533,参加者名簿!$A:$D,2,FALSE))=TRUE,"",VLOOKUP($E533,参加者名簿!$A:$D,2,FALSE))</f>
        <v/>
      </c>
      <c r="H533" s="190"/>
      <c r="I533" s="199"/>
    </row>
    <row r="534" spans="1:9" ht="20.100000000000001" customHeight="1" x14ac:dyDescent="0.15">
      <c r="A534" s="186"/>
      <c r="B534" s="191"/>
      <c r="C534" s="188" t="str">
        <f>IF(ISERROR(VLOOKUP($A534,参加者名簿!$A:$D,2,FALSE))=TRUE,"",VLOOKUP($A534,参加者名簿!$A:$D,2,FALSE))</f>
        <v/>
      </c>
      <c r="D534" s="189"/>
      <c r="E534" s="186"/>
      <c r="F534" s="187"/>
      <c r="G534" s="188" t="str">
        <f>IF(ISERROR(VLOOKUP($E534,参加者名簿!$A:$D,2,FALSE))=TRUE,"",VLOOKUP($E534,参加者名簿!$A:$D,2,FALSE))</f>
        <v/>
      </c>
      <c r="H534" s="190"/>
      <c r="I534" s="199"/>
    </row>
    <row r="535" spans="1:9" ht="20.100000000000001" customHeight="1" x14ac:dyDescent="0.15">
      <c r="A535" s="186"/>
      <c r="B535" s="191"/>
      <c r="C535" s="188" t="str">
        <f>IF(ISERROR(VLOOKUP($A535,参加者名簿!$A:$D,2,FALSE))=TRUE,"",VLOOKUP($A535,参加者名簿!$A:$D,2,FALSE))</f>
        <v/>
      </c>
      <c r="D535" s="189"/>
      <c r="E535" s="186"/>
      <c r="F535" s="187"/>
      <c r="G535" s="188" t="str">
        <f>IF(ISERROR(VLOOKUP($E535,参加者名簿!$A:$D,2,FALSE))=TRUE,"",VLOOKUP($E535,参加者名簿!$A:$D,2,FALSE))</f>
        <v/>
      </c>
      <c r="H535" s="190"/>
      <c r="I535" s="199"/>
    </row>
    <row r="536" spans="1:9" ht="20.100000000000001" customHeight="1" x14ac:dyDescent="0.15">
      <c r="A536" s="186"/>
      <c r="B536" s="191"/>
      <c r="C536" s="188" t="str">
        <f>IF(ISERROR(VLOOKUP($A536,参加者名簿!$A:$D,2,FALSE))=TRUE,"",VLOOKUP($A536,参加者名簿!$A:$D,2,FALSE))</f>
        <v/>
      </c>
      <c r="D536" s="189"/>
      <c r="E536" s="186"/>
      <c r="F536" s="187"/>
      <c r="G536" s="188" t="str">
        <f>IF(ISERROR(VLOOKUP($E536,参加者名簿!$A:$D,2,FALSE))=TRUE,"",VLOOKUP($E536,参加者名簿!$A:$D,2,FALSE))</f>
        <v/>
      </c>
      <c r="H536" s="190"/>
      <c r="I536" s="199"/>
    </row>
    <row r="537" spans="1:9" ht="20.100000000000001" customHeight="1" x14ac:dyDescent="0.15">
      <c r="A537" s="186"/>
      <c r="B537" s="191"/>
      <c r="C537" s="188" t="str">
        <f>IF(ISERROR(VLOOKUP($A537,参加者名簿!$A:$D,2,FALSE))=TRUE,"",VLOOKUP($A537,参加者名簿!$A:$D,2,FALSE))</f>
        <v/>
      </c>
      <c r="D537" s="189"/>
      <c r="E537" s="186"/>
      <c r="F537" s="187"/>
      <c r="G537" s="188" t="str">
        <f>IF(ISERROR(VLOOKUP($E537,参加者名簿!$A:$D,2,FALSE))=TRUE,"",VLOOKUP($E537,参加者名簿!$A:$D,2,FALSE))</f>
        <v/>
      </c>
      <c r="H537" s="190"/>
      <c r="I537" s="199"/>
    </row>
    <row r="538" spans="1:9" ht="20.100000000000001" customHeight="1" x14ac:dyDescent="0.15">
      <c r="A538" s="186"/>
      <c r="B538" s="191"/>
      <c r="C538" s="188" t="str">
        <f>IF(ISERROR(VLOOKUP($A538,参加者名簿!$A:$D,2,FALSE))=TRUE,"",VLOOKUP($A538,参加者名簿!$A:$D,2,FALSE))</f>
        <v/>
      </c>
      <c r="D538" s="189"/>
      <c r="E538" s="186"/>
      <c r="F538" s="187"/>
      <c r="G538" s="188" t="str">
        <f>IF(ISERROR(VLOOKUP($E538,参加者名簿!$A:$D,2,FALSE))=TRUE,"",VLOOKUP($E538,参加者名簿!$A:$D,2,FALSE))</f>
        <v/>
      </c>
      <c r="H538" s="190"/>
      <c r="I538" s="199"/>
    </row>
    <row r="539" spans="1:9" ht="20.100000000000001" customHeight="1" x14ac:dyDescent="0.15">
      <c r="A539" s="186"/>
      <c r="B539" s="191"/>
      <c r="C539" s="188" t="str">
        <f>IF(ISERROR(VLOOKUP($A539,参加者名簿!$A:$D,2,FALSE))=TRUE,"",VLOOKUP($A539,参加者名簿!$A:$D,2,FALSE))</f>
        <v/>
      </c>
      <c r="D539" s="189"/>
      <c r="E539" s="186"/>
      <c r="F539" s="187"/>
      <c r="G539" s="188" t="str">
        <f>IF(ISERROR(VLOOKUP($E539,参加者名簿!$A:$D,2,FALSE))=TRUE,"",VLOOKUP($E539,参加者名簿!$A:$D,2,FALSE))</f>
        <v/>
      </c>
      <c r="H539" s="190"/>
      <c r="I539" s="199"/>
    </row>
    <row r="540" spans="1:9" ht="20.100000000000001" customHeight="1" x14ac:dyDescent="0.15">
      <c r="A540" s="186"/>
      <c r="B540" s="191"/>
      <c r="C540" s="188" t="str">
        <f>IF(ISERROR(VLOOKUP($A540,参加者名簿!$A:$D,2,FALSE))=TRUE,"",VLOOKUP($A540,参加者名簿!$A:$D,2,FALSE))</f>
        <v/>
      </c>
      <c r="D540" s="189"/>
      <c r="E540" s="186"/>
      <c r="F540" s="187"/>
      <c r="G540" s="188" t="str">
        <f>IF(ISERROR(VLOOKUP($E540,参加者名簿!$A:$D,2,FALSE))=TRUE,"",VLOOKUP($E540,参加者名簿!$A:$D,2,FALSE))</f>
        <v/>
      </c>
      <c r="H540" s="190"/>
      <c r="I540" s="199"/>
    </row>
    <row r="541" spans="1:9" ht="20.100000000000001" customHeight="1" x14ac:dyDescent="0.15">
      <c r="A541" s="186"/>
      <c r="B541" s="191"/>
      <c r="C541" s="188" t="str">
        <f>IF(ISERROR(VLOOKUP($A541,参加者名簿!$A:$D,2,FALSE))=TRUE,"",VLOOKUP($A541,参加者名簿!$A:$D,2,FALSE))</f>
        <v/>
      </c>
      <c r="D541" s="189"/>
      <c r="E541" s="186"/>
      <c r="F541" s="187"/>
      <c r="G541" s="188" t="str">
        <f>IF(ISERROR(VLOOKUP($E541,参加者名簿!$A:$D,2,FALSE))=TRUE,"",VLOOKUP($E541,参加者名簿!$A:$D,2,FALSE))</f>
        <v/>
      </c>
      <c r="H541" s="190"/>
      <c r="I541" s="199"/>
    </row>
    <row r="542" spans="1:9" ht="20.100000000000001" customHeight="1" x14ac:dyDescent="0.15">
      <c r="A542" s="186"/>
      <c r="B542" s="191"/>
      <c r="C542" s="188" t="str">
        <f>IF(ISERROR(VLOOKUP($A542,参加者名簿!$A:$D,2,FALSE))=TRUE,"",VLOOKUP($A542,参加者名簿!$A:$D,2,FALSE))</f>
        <v/>
      </c>
      <c r="D542" s="189"/>
      <c r="E542" s="186"/>
      <c r="F542" s="187"/>
      <c r="G542" s="188" t="str">
        <f>IF(ISERROR(VLOOKUP($E542,参加者名簿!$A:$D,2,FALSE))=TRUE,"",VLOOKUP($E542,参加者名簿!$A:$D,2,FALSE))</f>
        <v/>
      </c>
      <c r="H542" s="190"/>
      <c r="I542" s="199"/>
    </row>
    <row r="543" spans="1:9" ht="20.100000000000001" customHeight="1" x14ac:dyDescent="0.15">
      <c r="A543" s="186"/>
      <c r="B543" s="191"/>
      <c r="C543" s="188" t="str">
        <f>IF(ISERROR(VLOOKUP($A543,参加者名簿!$A:$D,2,FALSE))=TRUE,"",VLOOKUP($A543,参加者名簿!$A:$D,2,FALSE))</f>
        <v/>
      </c>
      <c r="D543" s="189"/>
      <c r="E543" s="186"/>
      <c r="F543" s="191"/>
      <c r="G543" s="188" t="str">
        <f>IF(ISERROR(VLOOKUP($E543,参加者名簿!$A:$D,2,FALSE))=TRUE,"",VLOOKUP($E543,参加者名簿!$A:$D,2,FALSE))</f>
        <v/>
      </c>
      <c r="H543" s="190"/>
      <c r="I543" s="199"/>
    </row>
    <row r="544" spans="1:9" ht="20.100000000000001" customHeight="1" x14ac:dyDescent="0.15">
      <c r="A544" s="186"/>
      <c r="B544" s="191"/>
      <c r="C544" s="188" t="str">
        <f>IF(ISERROR(VLOOKUP($A544,参加者名簿!$A:$D,2,FALSE))=TRUE,"",VLOOKUP($A544,参加者名簿!$A:$D,2,FALSE))</f>
        <v/>
      </c>
      <c r="D544" s="189"/>
      <c r="E544" s="186"/>
      <c r="F544" s="191"/>
      <c r="G544" s="188" t="str">
        <f>IF(ISERROR(VLOOKUP($E544,参加者名簿!$A:$D,2,FALSE))=TRUE,"",VLOOKUP($E544,参加者名簿!$A:$D,2,FALSE))</f>
        <v/>
      </c>
      <c r="H544" s="190"/>
      <c r="I544" s="199"/>
    </row>
    <row r="545" spans="1:20" ht="20.100000000000001" customHeight="1" x14ac:dyDescent="0.15">
      <c r="A545" s="186"/>
      <c r="B545" s="191"/>
      <c r="C545" s="188" t="str">
        <f>IF(ISERROR(VLOOKUP($A545,参加者名簿!$A:$D,2,FALSE))=TRUE,"",VLOOKUP($A545,参加者名簿!$A:$D,2,FALSE))</f>
        <v/>
      </c>
      <c r="D545" s="189"/>
      <c r="E545" s="186"/>
      <c r="F545" s="191"/>
      <c r="G545" s="188" t="str">
        <f>IF(ISERROR(VLOOKUP($E545,参加者名簿!$A:$D,2,FALSE))=TRUE,"",VLOOKUP($E545,参加者名簿!$A:$D,2,FALSE))</f>
        <v/>
      </c>
      <c r="H545" s="190"/>
      <c r="I545" s="199"/>
    </row>
    <row r="546" spans="1:20" ht="20.100000000000001" customHeight="1" x14ac:dyDescent="0.15">
      <c r="A546" s="186"/>
      <c r="B546" s="191"/>
      <c r="C546" s="188" t="str">
        <f>IF(ISERROR(VLOOKUP($A546,参加者名簿!$A:$D,2,FALSE))=TRUE,"",VLOOKUP($A546,参加者名簿!$A:$D,2,FALSE))</f>
        <v/>
      </c>
      <c r="D546" s="189"/>
      <c r="E546" s="186"/>
      <c r="F546" s="191"/>
      <c r="G546" s="188" t="str">
        <f>IF(ISERROR(VLOOKUP($E546,参加者名簿!$A:$D,2,FALSE))=TRUE,"",VLOOKUP($E546,参加者名簿!$A:$D,2,FALSE))</f>
        <v/>
      </c>
      <c r="H546" s="190"/>
      <c r="I546" s="199"/>
    </row>
    <row r="547" spans="1:20" ht="20.100000000000001" customHeight="1" x14ac:dyDescent="0.15">
      <c r="A547" s="186"/>
      <c r="B547" s="191"/>
      <c r="C547" s="188" t="str">
        <f>IF(ISERROR(VLOOKUP($A547,参加者名簿!$A:$D,2,FALSE))=TRUE,"",VLOOKUP($A547,参加者名簿!$A:$D,2,FALSE))</f>
        <v/>
      </c>
      <c r="D547" s="189"/>
      <c r="E547" s="186"/>
      <c r="F547" s="191"/>
      <c r="G547" s="188" t="str">
        <f>IF(ISERROR(VLOOKUP($E547,参加者名簿!$A:$D,2,FALSE))=TRUE,"",VLOOKUP($E547,参加者名簿!$A:$D,2,FALSE))</f>
        <v/>
      </c>
      <c r="H547" s="190"/>
      <c r="I547" s="199"/>
    </row>
    <row r="548" spans="1:20" ht="20.100000000000001" customHeight="1" thickBot="1" x14ac:dyDescent="0.2">
      <c r="A548" s="186"/>
      <c r="B548" s="191"/>
      <c r="C548" s="188" t="str">
        <f>IF(ISERROR(VLOOKUP($A548,参加者名簿!$A:$D,2,FALSE))=TRUE,"",VLOOKUP($A548,参加者名簿!$A:$D,2,FALSE))</f>
        <v/>
      </c>
      <c r="D548" s="189"/>
      <c r="E548" s="186"/>
      <c r="F548" s="191"/>
      <c r="G548" s="188" t="str">
        <f>IF(ISERROR(VLOOKUP($E548,参加者名簿!$A:$D,2,FALSE))=TRUE,"",VLOOKUP($E548,参加者名簿!$A:$D,2,FALSE))</f>
        <v/>
      </c>
      <c r="H548" s="190"/>
      <c r="I548" s="199"/>
    </row>
    <row r="549" spans="1:20" ht="20.100000000000001" customHeight="1" thickBot="1" x14ac:dyDescent="0.2">
      <c r="A549" s="192" t="s">
        <v>488</v>
      </c>
      <c r="B549" s="193">
        <f>COUNTIFS(C528:C548,"農業者",D528:D548,"○")+COUNTIFS(G528:G548,"農業者",H528:H548,"○")</f>
        <v>0</v>
      </c>
      <c r="C549" s="265" t="s">
        <v>489</v>
      </c>
      <c r="D549" s="266"/>
      <c r="E549" s="193">
        <f>COUNTIFS(C528:C548,"農業者以外",D528:D548,"○")+COUNTIFS(G528:G548,"農業者以外",H528:H548,"○")</f>
        <v>0</v>
      </c>
      <c r="F549" s="194" t="s">
        <v>490</v>
      </c>
      <c r="G549" s="267">
        <f>SUMIF(D528:D548,"○",B528:B548)+SUMIF(H528:H548,"○",F528:F548)</f>
        <v>0</v>
      </c>
      <c r="H549" s="268"/>
      <c r="I549" s="227"/>
    </row>
    <row r="550" spans="1:20" ht="20.100000000000001" customHeight="1" x14ac:dyDescent="0.15">
      <c r="A550" s="195" t="s">
        <v>491</v>
      </c>
      <c r="B550" s="196"/>
      <c r="C550" s="196"/>
      <c r="D550" s="196"/>
      <c r="E550" s="196"/>
      <c r="F550" s="196"/>
      <c r="G550" s="196"/>
      <c r="H550" s="197"/>
      <c r="I550" s="199"/>
    </row>
    <row r="551" spans="1:20" ht="20.100000000000001" customHeight="1" x14ac:dyDescent="0.15">
      <c r="A551" s="198"/>
      <c r="B551" s="199"/>
      <c r="C551" s="199"/>
      <c r="D551" s="199"/>
      <c r="E551" s="199"/>
      <c r="F551" s="199"/>
      <c r="G551" s="199"/>
      <c r="H551" s="200"/>
      <c r="I551" s="199"/>
    </row>
    <row r="552" spans="1:20" ht="20.100000000000001" customHeight="1" x14ac:dyDescent="0.15">
      <c r="A552" s="198"/>
      <c r="B552" s="199"/>
      <c r="C552" s="199"/>
      <c r="D552" s="199"/>
      <c r="E552" s="199"/>
      <c r="F552" s="199"/>
      <c r="G552" s="199"/>
      <c r="H552" s="200"/>
      <c r="I552" s="199"/>
    </row>
    <row r="553" spans="1:20" ht="20.100000000000001" customHeight="1" x14ac:dyDescent="0.15">
      <c r="A553" s="198"/>
      <c r="B553" s="199"/>
      <c r="C553" s="199"/>
      <c r="D553" s="199"/>
      <c r="E553" s="199"/>
      <c r="F553" s="199"/>
      <c r="G553" s="199"/>
      <c r="H553" s="200"/>
      <c r="I553" s="199"/>
    </row>
    <row r="554" spans="1:20" ht="20.100000000000001" customHeight="1" x14ac:dyDescent="0.15">
      <c r="A554" s="198"/>
      <c r="B554" s="199"/>
      <c r="C554" s="199"/>
      <c r="D554" s="199"/>
      <c r="E554" s="199"/>
      <c r="F554" s="199"/>
      <c r="G554" s="199"/>
      <c r="H554" s="200"/>
      <c r="I554" s="199"/>
    </row>
    <row r="555" spans="1:20" ht="20.100000000000001" customHeight="1" x14ac:dyDescent="0.15">
      <c r="A555" s="198"/>
      <c r="B555" s="199"/>
      <c r="C555" s="199"/>
      <c r="D555" s="199"/>
      <c r="E555" s="199"/>
      <c r="F555" s="199"/>
      <c r="G555" s="199"/>
      <c r="H555" s="200"/>
      <c r="I555" s="199"/>
    </row>
    <row r="556" spans="1:20" ht="20.100000000000001" customHeight="1" x14ac:dyDescent="0.15">
      <c r="A556" s="198"/>
      <c r="B556" s="199"/>
      <c r="C556" s="199"/>
      <c r="D556" s="199"/>
      <c r="E556" s="199"/>
      <c r="F556" s="199"/>
      <c r="G556" s="199"/>
      <c r="H556" s="200"/>
      <c r="I556" s="199"/>
    </row>
    <row r="557" spans="1:20" ht="20.100000000000001" customHeight="1" x14ac:dyDescent="0.15">
      <c r="A557" s="198"/>
      <c r="B557" s="199"/>
      <c r="C557" s="199"/>
      <c r="D557" s="199"/>
      <c r="E557" s="199"/>
      <c r="F557" s="199"/>
      <c r="G557" s="199"/>
      <c r="H557" s="200"/>
      <c r="I557" s="199"/>
    </row>
    <row r="558" spans="1:20" ht="20.100000000000001" customHeight="1" thickBot="1" x14ac:dyDescent="0.2">
      <c r="A558" s="201"/>
      <c r="B558" s="202"/>
      <c r="C558" s="202"/>
      <c r="D558" s="202"/>
      <c r="E558" s="202"/>
      <c r="F558" s="202"/>
      <c r="G558" s="202"/>
      <c r="H558" s="203"/>
      <c r="I558" s="199"/>
    </row>
    <row r="559" spans="1:20" ht="20.100000000000001" customHeight="1" thickBot="1" x14ac:dyDescent="0.2">
      <c r="A559" s="204" t="s">
        <v>492</v>
      </c>
      <c r="B559" s="205" t="s">
        <v>493</v>
      </c>
      <c r="C559" s="205" t="s">
        <v>494</v>
      </c>
      <c r="D559" s="206"/>
    </row>
    <row r="560" spans="1:20" ht="20.100000000000001" customHeight="1" thickBot="1" x14ac:dyDescent="0.25">
      <c r="A560" s="255" t="str">
        <f>A517</f>
        <v>令和</v>
      </c>
      <c r="B560" s="247">
        <f>B517</f>
        <v>3</v>
      </c>
      <c r="C560" s="332" t="str">
        <f>C517</f>
        <v>年度　多面的機能支払交付金に係る作業日報</v>
      </c>
      <c r="D560" s="332"/>
      <c r="E560" s="332"/>
      <c r="F560" s="332"/>
      <c r="G560" s="178" t="s">
        <v>478</v>
      </c>
      <c r="H560" s="256">
        <f>H517+1</f>
        <v>14</v>
      </c>
      <c r="I560" s="223">
        <f>H560</f>
        <v>14</v>
      </c>
      <c r="J560" s="222">
        <f>F561</f>
        <v>0</v>
      </c>
      <c r="K560" s="222">
        <f>B562</f>
        <v>0</v>
      </c>
      <c r="L560" s="246" t="e">
        <f>F562-J563</f>
        <v>#VALUE!</v>
      </c>
      <c r="M560" s="244">
        <f>B592</f>
        <v>0</v>
      </c>
      <c r="N560" s="244">
        <f>E592</f>
        <v>0</v>
      </c>
      <c r="O560" s="222">
        <f>B564</f>
        <v>0</v>
      </c>
      <c r="P560" s="222">
        <f>D564</f>
        <v>0</v>
      </c>
      <c r="Q560" s="222">
        <f>F564</f>
        <v>0</v>
      </c>
      <c r="R560" s="33">
        <f>B568</f>
        <v>0</v>
      </c>
      <c r="S560" s="33">
        <f>D568</f>
        <v>0</v>
      </c>
      <c r="T560" s="33">
        <f>F568</f>
        <v>0</v>
      </c>
    </row>
    <row r="561" spans="1:18" ht="20.100000000000001" customHeight="1" thickBot="1" x14ac:dyDescent="0.25">
      <c r="A561" s="180" t="s">
        <v>479</v>
      </c>
      <c r="B561" s="277" t="str">
        <f>B518</f>
        <v>○○活動組織</v>
      </c>
      <c r="C561" s="277"/>
      <c r="D561" s="277"/>
      <c r="E561" s="181" t="s">
        <v>480</v>
      </c>
      <c r="F561" s="278"/>
      <c r="G561" s="279"/>
      <c r="H561" s="280"/>
      <c r="I561" s="224"/>
      <c r="M561" s="222"/>
      <c r="N561" s="222"/>
      <c r="O561" s="222"/>
      <c r="P561" s="222"/>
      <c r="Q561" s="222"/>
      <c r="R561" s="222"/>
    </row>
    <row r="562" spans="1:18" ht="20.100000000000001" customHeight="1" x14ac:dyDescent="0.15">
      <c r="A562" s="212" t="s">
        <v>12</v>
      </c>
      <c r="B562" s="219"/>
      <c r="C562" s="281" t="s">
        <v>481</v>
      </c>
      <c r="D562" s="281"/>
      <c r="E562" s="219"/>
      <c r="F562" s="218" t="str">
        <f>IF((E562-B562)*24=0,"",(E562-B562)*24)</f>
        <v/>
      </c>
      <c r="G562" s="282" t="s">
        <v>482</v>
      </c>
      <c r="H562" s="283"/>
      <c r="I562" s="225"/>
    </row>
    <row r="563" spans="1:18" ht="20.100000000000001" customHeight="1" thickBot="1" x14ac:dyDescent="0.2">
      <c r="A563" s="214" t="s">
        <v>498</v>
      </c>
      <c r="B563" s="220"/>
      <c r="C563" s="273" t="s">
        <v>481</v>
      </c>
      <c r="D563" s="273"/>
      <c r="E563" s="220"/>
      <c r="F563" s="217" t="str">
        <f>IF((E563-B563)*24=0,"",(E563-B563)*24)</f>
        <v/>
      </c>
      <c r="G563" s="274" t="s">
        <v>482</v>
      </c>
      <c r="H563" s="275"/>
      <c r="I563" s="225"/>
      <c r="J563" s="33">
        <f>IF(F563="",0,F563)</f>
        <v>0</v>
      </c>
    </row>
    <row r="564" spans="1:18" ht="20.100000000000001" customHeight="1" x14ac:dyDescent="0.15">
      <c r="A564" s="212" t="s">
        <v>495</v>
      </c>
      <c r="B564" s="271"/>
      <c r="C564" s="272"/>
      <c r="D564" s="271"/>
      <c r="E564" s="272"/>
      <c r="F564" s="271"/>
      <c r="G564" s="272"/>
      <c r="H564" s="208"/>
      <c r="I564" s="226"/>
    </row>
    <row r="565" spans="1:18" ht="20.100000000000001" customHeight="1" x14ac:dyDescent="0.15">
      <c r="A565" s="213" t="s">
        <v>496</v>
      </c>
      <c r="B565" s="269" t="str">
        <f>IF(B$564="","",(IFERROR(VLOOKUP(B$564,【選択肢】!$K$3:$O$74,2,)," ")))</f>
        <v/>
      </c>
      <c r="C565" s="270"/>
      <c r="D565" s="269" t="str">
        <f>IF(D$564="","",(IFERROR(VLOOKUP(D$564,【選択肢】!$K$3:$O$74,2,)," ")))</f>
        <v/>
      </c>
      <c r="E565" s="270"/>
      <c r="F565" s="269" t="str">
        <f>IF(F$564="","",(IFERROR(VLOOKUP(F$564,【選択肢】!$K$3:$O$74,2,)," ")))</f>
        <v/>
      </c>
      <c r="G565" s="270"/>
      <c r="H565" s="210"/>
      <c r="I565" s="226"/>
    </row>
    <row r="566" spans="1:18" ht="20.100000000000001" customHeight="1" x14ac:dyDescent="0.15">
      <c r="A566" s="213" t="s">
        <v>17</v>
      </c>
      <c r="B566" s="269" t="str">
        <f>IF(B$564="","",(IFERROR(VLOOKUP(B$564,【選択肢】!$K$3:$O$74,4,)," ")))</f>
        <v/>
      </c>
      <c r="C566" s="270"/>
      <c r="D566" s="269" t="str">
        <f>IF(D$564="","",(IFERROR(VLOOKUP(D$564,【選択肢】!$K$3:$O$74,4,)," ")))</f>
        <v/>
      </c>
      <c r="E566" s="270"/>
      <c r="F566" s="269" t="str">
        <f>IF(F$564="","",(IFERROR(VLOOKUP(F$564,【選択肢】!$K$3:$O$74,4,)," ")))</f>
        <v/>
      </c>
      <c r="G566" s="270"/>
      <c r="H566" s="210"/>
      <c r="I566" s="226"/>
    </row>
    <row r="567" spans="1:18" ht="20.100000000000001" customHeight="1" x14ac:dyDescent="0.15">
      <c r="A567" s="214" t="s">
        <v>497</v>
      </c>
      <c r="B567" s="269" t="str">
        <f>IF(B$564="","",(IFERROR(VLOOKUP(B$564,【選択肢】!$K$3:$O$74,5,)," ")))</f>
        <v/>
      </c>
      <c r="C567" s="270"/>
      <c r="D567" s="269" t="str">
        <f>IF(D$564="","",(IFERROR(VLOOKUP(D$564,【選択肢】!$K$3:$O$74,5,)," ")))</f>
        <v/>
      </c>
      <c r="E567" s="270"/>
      <c r="F567" s="269" t="str">
        <f>IF(F$564="","",(IFERROR(VLOOKUP(F$564,【選択肢】!$K$3:$O$74,5,)," ")))</f>
        <v/>
      </c>
      <c r="G567" s="270"/>
      <c r="H567" s="211"/>
      <c r="I567" s="226"/>
    </row>
    <row r="568" spans="1:18" ht="20.100000000000001" customHeight="1" thickBot="1" x14ac:dyDescent="0.2">
      <c r="A568" s="215" t="s">
        <v>9</v>
      </c>
      <c r="B568" s="258"/>
      <c r="C568" s="259"/>
      <c r="D568" s="258"/>
      <c r="E568" s="259"/>
      <c r="F568" s="260"/>
      <c r="G568" s="261"/>
      <c r="H568" s="209"/>
      <c r="I568" s="226"/>
    </row>
    <row r="569" spans="1:18" ht="20.100000000000001" customHeight="1" x14ac:dyDescent="0.15">
      <c r="A569" s="262" t="s">
        <v>483</v>
      </c>
      <c r="B569" s="263"/>
      <c r="C569" s="263"/>
      <c r="D569" s="263"/>
      <c r="E569" s="263"/>
      <c r="F569" s="263"/>
      <c r="G569" s="263"/>
      <c r="H569" s="264"/>
      <c r="I569" s="216"/>
    </row>
    <row r="570" spans="1:18" ht="20.100000000000001" customHeight="1" x14ac:dyDescent="0.15">
      <c r="A570" s="182" t="s">
        <v>484</v>
      </c>
      <c r="B570" s="183" t="s">
        <v>485</v>
      </c>
      <c r="C570" s="184" t="s">
        <v>474</v>
      </c>
      <c r="D570" s="185" t="s">
        <v>486</v>
      </c>
      <c r="E570" s="182" t="s">
        <v>484</v>
      </c>
      <c r="F570" s="183" t="s">
        <v>485</v>
      </c>
      <c r="G570" s="184" t="s">
        <v>474</v>
      </c>
      <c r="H570" s="185" t="s">
        <v>486</v>
      </c>
      <c r="I570" s="216"/>
    </row>
    <row r="571" spans="1:18" ht="20.100000000000001" customHeight="1" x14ac:dyDescent="0.15">
      <c r="A571" s="186"/>
      <c r="B571" s="187"/>
      <c r="C571" s="188" t="str">
        <f>IF(ISERROR(VLOOKUP($A571,参加者名簿!$A:$D,2,FALSE))=TRUE,"",VLOOKUP($A571,参加者名簿!$A:$D,2,FALSE))</f>
        <v/>
      </c>
      <c r="D571" s="189"/>
      <c r="E571" s="186"/>
      <c r="F571" s="187"/>
      <c r="G571" s="188" t="str">
        <f>IF(ISERROR(VLOOKUP($E571,参加者名簿!$A:$D,2,FALSE))=TRUE,"",VLOOKUP($E571,参加者名簿!$A:$D,2,FALSE))</f>
        <v/>
      </c>
      <c r="H571" s="190"/>
      <c r="I571" s="199"/>
    </row>
    <row r="572" spans="1:18" ht="20.100000000000001" customHeight="1" x14ac:dyDescent="0.15">
      <c r="A572" s="186"/>
      <c r="B572" s="187"/>
      <c r="C572" s="188" t="str">
        <f>IF(ISERROR(VLOOKUP($A572,参加者名簿!$A:$D,2,FALSE))=TRUE,"",VLOOKUP($A572,参加者名簿!$A:$D,2,FALSE))</f>
        <v/>
      </c>
      <c r="D572" s="189"/>
      <c r="E572" s="186"/>
      <c r="F572" s="187"/>
      <c r="G572" s="188" t="str">
        <f>IF(ISERROR(VLOOKUP($E572,参加者名簿!$A:$D,2,FALSE))=TRUE,"",VLOOKUP($E572,参加者名簿!$A:$D,2,FALSE))</f>
        <v/>
      </c>
      <c r="H572" s="190"/>
      <c r="I572" s="199"/>
    </row>
    <row r="573" spans="1:18" ht="20.100000000000001" customHeight="1" x14ac:dyDescent="0.15">
      <c r="A573" s="186"/>
      <c r="B573" s="187"/>
      <c r="C573" s="188" t="str">
        <f>IF(ISERROR(VLOOKUP($A573,参加者名簿!$A:$D,2,FALSE))=TRUE,"",VLOOKUP($A573,参加者名簿!$A:$D,2,FALSE))</f>
        <v/>
      </c>
      <c r="D573" s="189"/>
      <c r="E573" s="186"/>
      <c r="F573" s="187"/>
      <c r="G573" s="188" t="str">
        <f>IF(ISERROR(VLOOKUP($E573,参加者名簿!$A:$D,2,FALSE))=TRUE,"",VLOOKUP($E573,参加者名簿!$A:$D,2,FALSE))</f>
        <v/>
      </c>
      <c r="H573" s="190"/>
      <c r="I573" s="199"/>
    </row>
    <row r="574" spans="1:18" ht="20.100000000000001" customHeight="1" x14ac:dyDescent="0.15">
      <c r="A574" s="186"/>
      <c r="B574" s="187"/>
      <c r="C574" s="188" t="str">
        <f>IF(ISERROR(VLOOKUP($A574,参加者名簿!$A:$D,2,FALSE))=TRUE,"",VLOOKUP($A574,参加者名簿!$A:$D,2,FALSE))</f>
        <v/>
      </c>
      <c r="D574" s="189"/>
      <c r="E574" s="186"/>
      <c r="F574" s="187"/>
      <c r="G574" s="188" t="str">
        <f>IF(ISERROR(VLOOKUP($E574,参加者名簿!$A:$D,2,FALSE))=TRUE,"",VLOOKUP($E574,参加者名簿!$A:$D,2,FALSE))</f>
        <v/>
      </c>
      <c r="H574" s="190"/>
      <c r="I574" s="199"/>
    </row>
    <row r="575" spans="1:18" ht="20.100000000000001" customHeight="1" x14ac:dyDescent="0.15">
      <c r="A575" s="186"/>
      <c r="B575" s="187"/>
      <c r="C575" s="188" t="str">
        <f>IF(ISERROR(VLOOKUP($A575,参加者名簿!$A:$D,2,FALSE))=TRUE,"",VLOOKUP($A575,参加者名簿!$A:$D,2,FALSE))</f>
        <v/>
      </c>
      <c r="D575" s="189"/>
      <c r="E575" s="186"/>
      <c r="F575" s="187"/>
      <c r="G575" s="188" t="str">
        <f>IF(ISERROR(VLOOKUP($E575,参加者名簿!$A:$D,2,FALSE))=TRUE,"",VLOOKUP($E575,参加者名簿!$A:$D,2,FALSE))</f>
        <v/>
      </c>
      <c r="H575" s="190"/>
      <c r="I575" s="199"/>
    </row>
    <row r="576" spans="1:18" ht="20.100000000000001" customHeight="1" x14ac:dyDescent="0.15">
      <c r="A576" s="186"/>
      <c r="B576" s="187"/>
      <c r="C576" s="188" t="str">
        <f>IF(ISERROR(VLOOKUP($A576,参加者名簿!$A:$D,2,FALSE))=TRUE,"",VLOOKUP($A576,参加者名簿!$A:$D,2,FALSE))</f>
        <v/>
      </c>
      <c r="D576" s="189"/>
      <c r="E576" s="186"/>
      <c r="F576" s="187"/>
      <c r="G576" s="188" t="str">
        <f>IF(ISERROR(VLOOKUP($E576,参加者名簿!$A:$D,2,FALSE))=TRUE,"",VLOOKUP($E576,参加者名簿!$A:$D,2,FALSE))</f>
        <v/>
      </c>
      <c r="H576" s="190"/>
      <c r="I576" s="199"/>
    </row>
    <row r="577" spans="1:9" ht="20.100000000000001" customHeight="1" x14ac:dyDescent="0.15">
      <c r="A577" s="186"/>
      <c r="B577" s="191"/>
      <c r="C577" s="188" t="str">
        <f>IF(ISERROR(VLOOKUP($A577,参加者名簿!$A:$D,2,FALSE))=TRUE,"",VLOOKUP($A577,参加者名簿!$A:$D,2,FALSE))</f>
        <v/>
      </c>
      <c r="D577" s="189"/>
      <c r="E577" s="186"/>
      <c r="F577" s="187"/>
      <c r="G577" s="188" t="str">
        <f>IF(ISERROR(VLOOKUP($E577,参加者名簿!$A:$D,2,FALSE))=TRUE,"",VLOOKUP($E577,参加者名簿!$A:$D,2,FALSE))</f>
        <v/>
      </c>
      <c r="H577" s="190"/>
      <c r="I577" s="199"/>
    </row>
    <row r="578" spans="1:9" ht="20.100000000000001" customHeight="1" x14ac:dyDescent="0.15">
      <c r="A578" s="186"/>
      <c r="B578" s="191"/>
      <c r="C578" s="188" t="str">
        <f>IF(ISERROR(VLOOKUP($A578,参加者名簿!$A:$D,2,FALSE))=TRUE,"",VLOOKUP($A578,参加者名簿!$A:$D,2,FALSE))</f>
        <v/>
      </c>
      <c r="D578" s="189"/>
      <c r="E578" s="186"/>
      <c r="F578" s="187"/>
      <c r="G578" s="188" t="str">
        <f>IF(ISERROR(VLOOKUP($E578,参加者名簿!$A:$D,2,FALSE))=TRUE,"",VLOOKUP($E578,参加者名簿!$A:$D,2,FALSE))</f>
        <v/>
      </c>
      <c r="H578" s="190"/>
      <c r="I578" s="199"/>
    </row>
    <row r="579" spans="1:9" ht="20.100000000000001" customHeight="1" x14ac:dyDescent="0.15">
      <c r="A579" s="186"/>
      <c r="B579" s="191"/>
      <c r="C579" s="188" t="str">
        <f>IF(ISERROR(VLOOKUP($A579,参加者名簿!$A:$D,2,FALSE))=TRUE,"",VLOOKUP($A579,参加者名簿!$A:$D,2,FALSE))</f>
        <v/>
      </c>
      <c r="D579" s="189"/>
      <c r="E579" s="186"/>
      <c r="F579" s="187"/>
      <c r="G579" s="188" t="str">
        <f>IF(ISERROR(VLOOKUP($E579,参加者名簿!$A:$D,2,FALSE))=TRUE,"",VLOOKUP($E579,参加者名簿!$A:$D,2,FALSE))</f>
        <v/>
      </c>
      <c r="H579" s="190"/>
      <c r="I579" s="199"/>
    </row>
    <row r="580" spans="1:9" ht="20.100000000000001" customHeight="1" x14ac:dyDescent="0.15">
      <c r="A580" s="186"/>
      <c r="B580" s="191"/>
      <c r="C580" s="188" t="str">
        <f>IF(ISERROR(VLOOKUP($A580,参加者名簿!$A:$D,2,FALSE))=TRUE,"",VLOOKUP($A580,参加者名簿!$A:$D,2,FALSE))</f>
        <v/>
      </c>
      <c r="D580" s="189"/>
      <c r="E580" s="186"/>
      <c r="F580" s="187"/>
      <c r="G580" s="188" t="str">
        <f>IF(ISERROR(VLOOKUP($E580,参加者名簿!$A:$D,2,FALSE))=TRUE,"",VLOOKUP($E580,参加者名簿!$A:$D,2,FALSE))</f>
        <v/>
      </c>
      <c r="H580" s="190"/>
      <c r="I580" s="199"/>
    </row>
    <row r="581" spans="1:9" ht="20.100000000000001" customHeight="1" x14ac:dyDescent="0.15">
      <c r="A581" s="186"/>
      <c r="B581" s="191"/>
      <c r="C581" s="188" t="str">
        <f>IF(ISERROR(VLOOKUP($A581,参加者名簿!$A:$D,2,FALSE))=TRUE,"",VLOOKUP($A581,参加者名簿!$A:$D,2,FALSE))</f>
        <v/>
      </c>
      <c r="D581" s="189"/>
      <c r="E581" s="186"/>
      <c r="F581" s="187"/>
      <c r="G581" s="188" t="str">
        <f>IF(ISERROR(VLOOKUP($E581,参加者名簿!$A:$D,2,FALSE))=TRUE,"",VLOOKUP($E581,参加者名簿!$A:$D,2,FALSE))</f>
        <v/>
      </c>
      <c r="H581" s="190"/>
      <c r="I581" s="199"/>
    </row>
    <row r="582" spans="1:9" ht="20.100000000000001" customHeight="1" x14ac:dyDescent="0.15">
      <c r="A582" s="186"/>
      <c r="B582" s="191"/>
      <c r="C582" s="188" t="str">
        <f>IF(ISERROR(VLOOKUP($A582,参加者名簿!$A:$D,2,FALSE))=TRUE,"",VLOOKUP($A582,参加者名簿!$A:$D,2,FALSE))</f>
        <v/>
      </c>
      <c r="D582" s="189"/>
      <c r="E582" s="186"/>
      <c r="F582" s="187"/>
      <c r="G582" s="188" t="str">
        <f>IF(ISERROR(VLOOKUP($E582,参加者名簿!$A:$D,2,FALSE))=TRUE,"",VLOOKUP($E582,参加者名簿!$A:$D,2,FALSE))</f>
        <v/>
      </c>
      <c r="H582" s="190"/>
      <c r="I582" s="199"/>
    </row>
    <row r="583" spans="1:9" ht="20.100000000000001" customHeight="1" x14ac:dyDescent="0.15">
      <c r="A583" s="186"/>
      <c r="B583" s="191"/>
      <c r="C583" s="188" t="str">
        <f>IF(ISERROR(VLOOKUP($A583,参加者名簿!$A:$D,2,FALSE))=TRUE,"",VLOOKUP($A583,参加者名簿!$A:$D,2,FALSE))</f>
        <v/>
      </c>
      <c r="D583" s="189"/>
      <c r="E583" s="186"/>
      <c r="F583" s="187"/>
      <c r="G583" s="188" t="str">
        <f>IF(ISERROR(VLOOKUP($E583,参加者名簿!$A:$D,2,FALSE))=TRUE,"",VLOOKUP($E583,参加者名簿!$A:$D,2,FALSE))</f>
        <v/>
      </c>
      <c r="H583" s="190"/>
      <c r="I583" s="199"/>
    </row>
    <row r="584" spans="1:9" ht="20.100000000000001" customHeight="1" x14ac:dyDescent="0.15">
      <c r="A584" s="186"/>
      <c r="B584" s="191"/>
      <c r="C584" s="188" t="str">
        <f>IF(ISERROR(VLOOKUP($A584,参加者名簿!$A:$D,2,FALSE))=TRUE,"",VLOOKUP($A584,参加者名簿!$A:$D,2,FALSE))</f>
        <v/>
      </c>
      <c r="D584" s="189"/>
      <c r="E584" s="186"/>
      <c r="F584" s="187"/>
      <c r="G584" s="188" t="str">
        <f>IF(ISERROR(VLOOKUP($E584,参加者名簿!$A:$D,2,FALSE))=TRUE,"",VLOOKUP($E584,参加者名簿!$A:$D,2,FALSE))</f>
        <v/>
      </c>
      <c r="H584" s="190"/>
      <c r="I584" s="199"/>
    </row>
    <row r="585" spans="1:9" ht="20.100000000000001" customHeight="1" x14ac:dyDescent="0.15">
      <c r="A585" s="186"/>
      <c r="B585" s="191"/>
      <c r="C585" s="188" t="str">
        <f>IF(ISERROR(VLOOKUP($A585,参加者名簿!$A:$D,2,FALSE))=TRUE,"",VLOOKUP($A585,参加者名簿!$A:$D,2,FALSE))</f>
        <v/>
      </c>
      <c r="D585" s="189"/>
      <c r="E585" s="186"/>
      <c r="F585" s="187"/>
      <c r="G585" s="188" t="str">
        <f>IF(ISERROR(VLOOKUP($E585,参加者名簿!$A:$D,2,FALSE))=TRUE,"",VLOOKUP($E585,参加者名簿!$A:$D,2,FALSE))</f>
        <v/>
      </c>
      <c r="H585" s="190"/>
      <c r="I585" s="199"/>
    </row>
    <row r="586" spans="1:9" ht="20.100000000000001" customHeight="1" x14ac:dyDescent="0.15">
      <c r="A586" s="186"/>
      <c r="B586" s="191"/>
      <c r="C586" s="188" t="str">
        <f>IF(ISERROR(VLOOKUP($A586,参加者名簿!$A:$D,2,FALSE))=TRUE,"",VLOOKUP($A586,参加者名簿!$A:$D,2,FALSE))</f>
        <v/>
      </c>
      <c r="D586" s="189"/>
      <c r="E586" s="186"/>
      <c r="F586" s="191"/>
      <c r="G586" s="188" t="str">
        <f>IF(ISERROR(VLOOKUP($E586,参加者名簿!$A:$D,2,FALSE))=TRUE,"",VLOOKUP($E586,参加者名簿!$A:$D,2,FALSE))</f>
        <v/>
      </c>
      <c r="H586" s="190"/>
      <c r="I586" s="199"/>
    </row>
    <row r="587" spans="1:9" ht="20.100000000000001" customHeight="1" x14ac:dyDescent="0.15">
      <c r="A587" s="186"/>
      <c r="B587" s="191"/>
      <c r="C587" s="188" t="str">
        <f>IF(ISERROR(VLOOKUP($A587,参加者名簿!$A:$D,2,FALSE))=TRUE,"",VLOOKUP($A587,参加者名簿!$A:$D,2,FALSE))</f>
        <v/>
      </c>
      <c r="D587" s="189"/>
      <c r="E587" s="186"/>
      <c r="F587" s="191"/>
      <c r="G587" s="188" t="str">
        <f>IF(ISERROR(VLOOKUP($E587,参加者名簿!$A:$D,2,FALSE))=TRUE,"",VLOOKUP($E587,参加者名簿!$A:$D,2,FALSE))</f>
        <v/>
      </c>
      <c r="H587" s="190"/>
      <c r="I587" s="199"/>
    </row>
    <row r="588" spans="1:9" ht="20.100000000000001" customHeight="1" x14ac:dyDescent="0.15">
      <c r="A588" s="186"/>
      <c r="B588" s="191"/>
      <c r="C588" s="188" t="str">
        <f>IF(ISERROR(VLOOKUP($A588,参加者名簿!$A:$D,2,FALSE))=TRUE,"",VLOOKUP($A588,参加者名簿!$A:$D,2,FALSE))</f>
        <v/>
      </c>
      <c r="D588" s="189"/>
      <c r="E588" s="186"/>
      <c r="F588" s="191"/>
      <c r="G588" s="188" t="str">
        <f>IF(ISERROR(VLOOKUP($E588,参加者名簿!$A:$D,2,FALSE))=TRUE,"",VLOOKUP($E588,参加者名簿!$A:$D,2,FALSE))</f>
        <v/>
      </c>
      <c r="H588" s="190"/>
      <c r="I588" s="199"/>
    </row>
    <row r="589" spans="1:9" ht="20.100000000000001" customHeight="1" x14ac:dyDescent="0.15">
      <c r="A589" s="186"/>
      <c r="B589" s="191"/>
      <c r="C589" s="188" t="str">
        <f>IF(ISERROR(VLOOKUP($A589,参加者名簿!$A:$D,2,FALSE))=TRUE,"",VLOOKUP($A589,参加者名簿!$A:$D,2,FALSE))</f>
        <v/>
      </c>
      <c r="D589" s="189"/>
      <c r="E589" s="186"/>
      <c r="F589" s="191"/>
      <c r="G589" s="188" t="str">
        <f>IF(ISERROR(VLOOKUP($E589,参加者名簿!$A:$D,2,FALSE))=TRUE,"",VLOOKUP($E589,参加者名簿!$A:$D,2,FALSE))</f>
        <v/>
      </c>
      <c r="H589" s="190"/>
      <c r="I589" s="199"/>
    </row>
    <row r="590" spans="1:9" ht="20.100000000000001" customHeight="1" x14ac:dyDescent="0.15">
      <c r="A590" s="186"/>
      <c r="B590" s="191"/>
      <c r="C590" s="188" t="str">
        <f>IF(ISERROR(VLOOKUP($A590,参加者名簿!$A:$D,2,FALSE))=TRUE,"",VLOOKUP($A590,参加者名簿!$A:$D,2,FALSE))</f>
        <v/>
      </c>
      <c r="D590" s="189"/>
      <c r="E590" s="186"/>
      <c r="F590" s="191"/>
      <c r="G590" s="188" t="str">
        <f>IF(ISERROR(VLOOKUP($E590,参加者名簿!$A:$D,2,FALSE))=TRUE,"",VLOOKUP($E590,参加者名簿!$A:$D,2,FALSE))</f>
        <v/>
      </c>
      <c r="H590" s="190"/>
      <c r="I590" s="199"/>
    </row>
    <row r="591" spans="1:9" ht="20.100000000000001" customHeight="1" thickBot="1" x14ac:dyDescent="0.2">
      <c r="A591" s="186"/>
      <c r="B591" s="191"/>
      <c r="C591" s="188" t="str">
        <f>IF(ISERROR(VLOOKUP($A591,参加者名簿!$A:$D,2,FALSE))=TRUE,"",VLOOKUP($A591,参加者名簿!$A:$D,2,FALSE))</f>
        <v/>
      </c>
      <c r="D591" s="189"/>
      <c r="E591" s="186"/>
      <c r="F591" s="191"/>
      <c r="G591" s="188" t="str">
        <f>IF(ISERROR(VLOOKUP($E591,参加者名簿!$A:$D,2,FALSE))=TRUE,"",VLOOKUP($E591,参加者名簿!$A:$D,2,FALSE))</f>
        <v/>
      </c>
      <c r="H591" s="190"/>
      <c r="I591" s="199"/>
    </row>
    <row r="592" spans="1:9" ht="20.100000000000001" customHeight="1" thickBot="1" x14ac:dyDescent="0.2">
      <c r="A592" s="192" t="s">
        <v>488</v>
      </c>
      <c r="B592" s="193">
        <f>COUNTIFS(C571:C591,"農業者",D571:D591,"○")+COUNTIFS(G571:G591,"農業者",H571:H591,"○")</f>
        <v>0</v>
      </c>
      <c r="C592" s="265" t="s">
        <v>489</v>
      </c>
      <c r="D592" s="266"/>
      <c r="E592" s="193">
        <f>COUNTIFS(C571:C591,"農業者以外",D571:D591,"○")+COUNTIFS(G571:G591,"農業者以外",H571:H591,"○")</f>
        <v>0</v>
      </c>
      <c r="F592" s="194" t="s">
        <v>490</v>
      </c>
      <c r="G592" s="267">
        <f>SUMIF(D571:D591,"○",B571:B591)+SUMIF(H571:H591,"○",F571:F591)</f>
        <v>0</v>
      </c>
      <c r="H592" s="268"/>
      <c r="I592" s="227"/>
    </row>
    <row r="593" spans="1:20" ht="20.100000000000001" customHeight="1" x14ac:dyDescent="0.15">
      <c r="A593" s="195" t="s">
        <v>491</v>
      </c>
      <c r="B593" s="196"/>
      <c r="C593" s="196"/>
      <c r="D593" s="196"/>
      <c r="E593" s="196"/>
      <c r="F593" s="196"/>
      <c r="G593" s="196"/>
      <c r="H593" s="197"/>
      <c r="I593" s="199"/>
    </row>
    <row r="594" spans="1:20" ht="20.100000000000001" customHeight="1" x14ac:dyDescent="0.15">
      <c r="A594" s="198"/>
      <c r="B594" s="199"/>
      <c r="C594" s="199"/>
      <c r="D594" s="199"/>
      <c r="E594" s="199"/>
      <c r="F594" s="199"/>
      <c r="G594" s="199"/>
      <c r="H594" s="200"/>
      <c r="I594" s="199"/>
    </row>
    <row r="595" spans="1:20" ht="20.100000000000001" customHeight="1" x14ac:dyDescent="0.15">
      <c r="A595" s="198"/>
      <c r="B595" s="199"/>
      <c r="C595" s="199"/>
      <c r="D595" s="199"/>
      <c r="E595" s="199"/>
      <c r="F595" s="199"/>
      <c r="G595" s="199"/>
      <c r="H595" s="200"/>
      <c r="I595" s="199"/>
    </row>
    <row r="596" spans="1:20" ht="20.100000000000001" customHeight="1" x14ac:dyDescent="0.15">
      <c r="A596" s="198"/>
      <c r="B596" s="199"/>
      <c r="C596" s="199"/>
      <c r="D596" s="199"/>
      <c r="E596" s="199"/>
      <c r="F596" s="199"/>
      <c r="G596" s="199"/>
      <c r="H596" s="200"/>
      <c r="I596" s="199"/>
    </row>
    <row r="597" spans="1:20" ht="20.100000000000001" customHeight="1" x14ac:dyDescent="0.15">
      <c r="A597" s="198"/>
      <c r="B597" s="199"/>
      <c r="C597" s="199"/>
      <c r="D597" s="199"/>
      <c r="E597" s="199"/>
      <c r="F597" s="199"/>
      <c r="G597" s="199"/>
      <c r="H597" s="200"/>
      <c r="I597" s="199"/>
    </row>
    <row r="598" spans="1:20" ht="20.100000000000001" customHeight="1" x14ac:dyDescent="0.15">
      <c r="A598" s="198"/>
      <c r="B598" s="199"/>
      <c r="C598" s="199"/>
      <c r="D598" s="199"/>
      <c r="E598" s="199"/>
      <c r="F598" s="199"/>
      <c r="G598" s="199"/>
      <c r="H598" s="200"/>
      <c r="I598" s="199"/>
    </row>
    <row r="599" spans="1:20" ht="20.100000000000001" customHeight="1" x14ac:dyDescent="0.15">
      <c r="A599" s="198"/>
      <c r="B599" s="199"/>
      <c r="C599" s="199"/>
      <c r="D599" s="199"/>
      <c r="E599" s="199"/>
      <c r="F599" s="199"/>
      <c r="G599" s="199"/>
      <c r="H599" s="200"/>
      <c r="I599" s="199"/>
    </row>
    <row r="600" spans="1:20" ht="20.100000000000001" customHeight="1" x14ac:dyDescent="0.15">
      <c r="A600" s="198"/>
      <c r="B600" s="199"/>
      <c r="C600" s="199"/>
      <c r="D600" s="199"/>
      <c r="E600" s="199"/>
      <c r="F600" s="199"/>
      <c r="G600" s="199"/>
      <c r="H600" s="200"/>
      <c r="I600" s="199"/>
    </row>
    <row r="601" spans="1:20" ht="20.100000000000001" customHeight="1" thickBot="1" x14ac:dyDescent="0.2">
      <c r="A601" s="201"/>
      <c r="B601" s="202"/>
      <c r="C601" s="202"/>
      <c r="D601" s="202"/>
      <c r="E601" s="202"/>
      <c r="F601" s="202"/>
      <c r="G601" s="202"/>
      <c r="H601" s="203"/>
      <c r="I601" s="199"/>
    </row>
    <row r="602" spans="1:20" ht="20.100000000000001" customHeight="1" thickBot="1" x14ac:dyDescent="0.2">
      <c r="A602" s="204" t="s">
        <v>492</v>
      </c>
      <c r="B602" s="205" t="s">
        <v>493</v>
      </c>
      <c r="C602" s="205" t="s">
        <v>494</v>
      </c>
      <c r="D602" s="206"/>
    </row>
    <row r="603" spans="1:20" ht="20.100000000000001" customHeight="1" thickBot="1" x14ac:dyDescent="0.25">
      <c r="A603" s="255" t="str">
        <f>A560</f>
        <v>令和</v>
      </c>
      <c r="B603" s="247">
        <f>B560</f>
        <v>3</v>
      </c>
      <c r="C603" s="332" t="str">
        <f>C560</f>
        <v>年度　多面的機能支払交付金に係る作業日報</v>
      </c>
      <c r="D603" s="332"/>
      <c r="E603" s="332"/>
      <c r="F603" s="332"/>
      <c r="G603" s="178" t="s">
        <v>478</v>
      </c>
      <c r="H603" s="256">
        <f>H560+1</f>
        <v>15</v>
      </c>
      <c r="I603" s="223">
        <f>H603</f>
        <v>15</v>
      </c>
      <c r="J603" s="222">
        <f>F604</f>
        <v>0</v>
      </c>
      <c r="K603" s="222">
        <f>B605</f>
        <v>0</v>
      </c>
      <c r="L603" s="246" t="e">
        <f>F605-J606</f>
        <v>#VALUE!</v>
      </c>
      <c r="M603" s="244">
        <f>B635</f>
        <v>0</v>
      </c>
      <c r="N603" s="244">
        <f>E635</f>
        <v>0</v>
      </c>
      <c r="O603" s="222">
        <f>B607</f>
        <v>0</v>
      </c>
      <c r="P603" s="222">
        <f>D607</f>
        <v>0</v>
      </c>
      <c r="Q603" s="222">
        <f>F607</f>
        <v>0</v>
      </c>
      <c r="R603" s="33">
        <f>B611</f>
        <v>0</v>
      </c>
      <c r="S603" s="33">
        <f>D611</f>
        <v>0</v>
      </c>
      <c r="T603" s="33">
        <f>F611</f>
        <v>0</v>
      </c>
    </row>
    <row r="604" spans="1:20" ht="20.100000000000001" customHeight="1" thickBot="1" x14ac:dyDescent="0.25">
      <c r="A604" s="180" t="s">
        <v>479</v>
      </c>
      <c r="B604" s="277" t="str">
        <f>B561</f>
        <v>○○活動組織</v>
      </c>
      <c r="C604" s="277"/>
      <c r="D604" s="277"/>
      <c r="E604" s="181" t="s">
        <v>480</v>
      </c>
      <c r="F604" s="278"/>
      <c r="G604" s="279"/>
      <c r="H604" s="280"/>
      <c r="I604" s="224"/>
      <c r="M604" s="222"/>
      <c r="N604" s="222"/>
      <c r="O604" s="222"/>
      <c r="P604" s="222"/>
      <c r="Q604" s="222"/>
      <c r="R604" s="222"/>
    </row>
    <row r="605" spans="1:20" ht="20.100000000000001" customHeight="1" x14ac:dyDescent="0.15">
      <c r="A605" s="212" t="s">
        <v>12</v>
      </c>
      <c r="B605" s="219"/>
      <c r="C605" s="281" t="s">
        <v>481</v>
      </c>
      <c r="D605" s="281"/>
      <c r="E605" s="219"/>
      <c r="F605" s="218" t="str">
        <f>IF((E605-B605)*24=0,"",(E605-B605)*24)</f>
        <v/>
      </c>
      <c r="G605" s="282" t="s">
        <v>482</v>
      </c>
      <c r="H605" s="283"/>
      <c r="I605" s="225"/>
    </row>
    <row r="606" spans="1:20" ht="20.100000000000001" customHeight="1" thickBot="1" x14ac:dyDescent="0.2">
      <c r="A606" s="214" t="s">
        <v>498</v>
      </c>
      <c r="B606" s="220"/>
      <c r="C606" s="273" t="s">
        <v>481</v>
      </c>
      <c r="D606" s="273"/>
      <c r="E606" s="220"/>
      <c r="F606" s="217" t="str">
        <f>IF((E606-B606)*24=0,"",(E606-B606)*24)</f>
        <v/>
      </c>
      <c r="G606" s="274" t="s">
        <v>482</v>
      </c>
      <c r="H606" s="275"/>
      <c r="I606" s="225"/>
      <c r="J606" s="33">
        <f>IF(F606="",0,F606)</f>
        <v>0</v>
      </c>
    </row>
    <row r="607" spans="1:20" ht="20.100000000000001" customHeight="1" thickTop="1" x14ac:dyDescent="0.15">
      <c r="A607" s="212" t="s">
        <v>495</v>
      </c>
      <c r="B607" s="324"/>
      <c r="C607" s="325"/>
      <c r="D607" s="324"/>
      <c r="E607" s="325"/>
      <c r="F607" s="324"/>
      <c r="G607" s="325"/>
      <c r="H607" s="208"/>
      <c r="I607" s="226"/>
    </row>
    <row r="608" spans="1:20" ht="20.100000000000001" customHeight="1" x14ac:dyDescent="0.15">
      <c r="A608" s="213" t="s">
        <v>496</v>
      </c>
      <c r="B608" s="269" t="str">
        <f>IF(B$607="","",(IFERROR(VLOOKUP(B$607,【選択肢】!$K$3:$O$74,2,)," ")))</f>
        <v/>
      </c>
      <c r="C608" s="270"/>
      <c r="D608" s="269" t="str">
        <f>IF(D$607="","",(IFERROR(VLOOKUP(D$607,【選択肢】!$K$3:$O$74,2,)," ")))</f>
        <v/>
      </c>
      <c r="E608" s="270"/>
      <c r="F608" s="269" t="str">
        <f>IF(F$607="","",(IFERROR(VLOOKUP(F$607,【選択肢】!$K$3:$O$74,2,)," ")))</f>
        <v/>
      </c>
      <c r="G608" s="270"/>
      <c r="H608" s="210"/>
      <c r="I608" s="226"/>
    </row>
    <row r="609" spans="1:9" ht="20.100000000000001" customHeight="1" x14ac:dyDescent="0.15">
      <c r="A609" s="213" t="s">
        <v>17</v>
      </c>
      <c r="B609" s="269" t="str">
        <f>IF(B$607="","",(IFERROR(VLOOKUP(B$607,【選択肢】!$K$3:$O$74,4,)," ")))</f>
        <v/>
      </c>
      <c r="C609" s="270"/>
      <c r="D609" s="269" t="str">
        <f>IF(D$607="","",(IFERROR(VLOOKUP(D$607,【選択肢】!$K$3:$O$74,4,)," ")))</f>
        <v/>
      </c>
      <c r="E609" s="270"/>
      <c r="F609" s="269" t="str">
        <f>IF(F$607="","",(IFERROR(VLOOKUP(F$607,【選択肢】!$K$3:$O$74,4,)," ")))</f>
        <v/>
      </c>
      <c r="G609" s="270"/>
      <c r="H609" s="210"/>
      <c r="I609" s="226"/>
    </row>
    <row r="610" spans="1:9" ht="20.100000000000001" customHeight="1" x14ac:dyDescent="0.15">
      <c r="A610" s="214" t="s">
        <v>497</v>
      </c>
      <c r="B610" s="269" t="str">
        <f>IF(B$607="","",(IFERROR(VLOOKUP(B$607,【選択肢】!$K$3:$O$74,5,)," ")))</f>
        <v/>
      </c>
      <c r="C610" s="270"/>
      <c r="D610" s="269" t="str">
        <f>IF(D$607="","",(IFERROR(VLOOKUP(D$607,【選択肢】!$K$3:$O$74,5,)," ")))</f>
        <v/>
      </c>
      <c r="E610" s="270"/>
      <c r="F610" s="269" t="str">
        <f>IF(F$607="","",(IFERROR(VLOOKUP(F$607,【選択肢】!$K$3:$O$74,5,)," ")))</f>
        <v/>
      </c>
      <c r="G610" s="270"/>
      <c r="H610" s="211"/>
      <c r="I610" s="226"/>
    </row>
    <row r="611" spans="1:9" ht="20.100000000000001" customHeight="1" thickBot="1" x14ac:dyDescent="0.2">
      <c r="A611" s="215" t="s">
        <v>9</v>
      </c>
      <c r="B611" s="328"/>
      <c r="C611" s="329"/>
      <c r="D611" s="328"/>
      <c r="E611" s="329"/>
      <c r="F611" s="330"/>
      <c r="G611" s="331"/>
      <c r="H611" s="209"/>
      <c r="I611" s="226"/>
    </row>
    <row r="612" spans="1:9" ht="20.100000000000001" customHeight="1" x14ac:dyDescent="0.15">
      <c r="A612" s="326" t="s">
        <v>483</v>
      </c>
      <c r="B612" s="263"/>
      <c r="C612" s="263"/>
      <c r="D612" s="263"/>
      <c r="E612" s="263"/>
      <c r="F612" s="263"/>
      <c r="G612" s="263"/>
      <c r="H612" s="327"/>
      <c r="I612" s="216"/>
    </row>
    <row r="613" spans="1:9" ht="20.100000000000001" customHeight="1" x14ac:dyDescent="0.15">
      <c r="A613" s="182" t="s">
        <v>484</v>
      </c>
      <c r="B613" s="183" t="s">
        <v>485</v>
      </c>
      <c r="C613" s="184" t="s">
        <v>474</v>
      </c>
      <c r="D613" s="185" t="s">
        <v>486</v>
      </c>
      <c r="E613" s="182" t="s">
        <v>484</v>
      </c>
      <c r="F613" s="183" t="s">
        <v>485</v>
      </c>
      <c r="G613" s="184" t="s">
        <v>474</v>
      </c>
      <c r="H613" s="185" t="s">
        <v>486</v>
      </c>
      <c r="I613" s="216"/>
    </row>
    <row r="614" spans="1:9" ht="20.100000000000001" customHeight="1" x14ac:dyDescent="0.15">
      <c r="A614" s="186"/>
      <c r="B614" s="187"/>
      <c r="C614" s="188" t="str">
        <f>IF(ISERROR(VLOOKUP($A614,参加者名簿!$A:$D,2,FALSE))=TRUE,"",VLOOKUP($A614,参加者名簿!$A:$D,2,FALSE))</f>
        <v/>
      </c>
      <c r="D614" s="189"/>
      <c r="E614" s="186"/>
      <c r="F614" s="187"/>
      <c r="G614" s="188" t="str">
        <f>IF(ISERROR(VLOOKUP($E614,参加者名簿!$A:$D,2,FALSE))=TRUE,"",VLOOKUP($E614,参加者名簿!$A:$D,2,FALSE))</f>
        <v/>
      </c>
      <c r="H614" s="190"/>
      <c r="I614" s="199"/>
    </row>
    <row r="615" spans="1:9" ht="20.100000000000001" customHeight="1" x14ac:dyDescent="0.15">
      <c r="A615" s="186"/>
      <c r="B615" s="187"/>
      <c r="C615" s="188" t="str">
        <f>IF(ISERROR(VLOOKUP($A615,参加者名簿!$A:$D,2,FALSE))=TRUE,"",VLOOKUP($A615,参加者名簿!$A:$D,2,FALSE))</f>
        <v/>
      </c>
      <c r="D615" s="189"/>
      <c r="E615" s="186"/>
      <c r="F615" s="187"/>
      <c r="G615" s="188" t="str">
        <f>IF(ISERROR(VLOOKUP($E615,参加者名簿!$A:$D,2,FALSE))=TRUE,"",VLOOKUP($E615,参加者名簿!$A:$D,2,FALSE))</f>
        <v/>
      </c>
      <c r="H615" s="190"/>
      <c r="I615" s="199"/>
    </row>
    <row r="616" spans="1:9" ht="20.100000000000001" customHeight="1" x14ac:dyDescent="0.15">
      <c r="A616" s="186"/>
      <c r="B616" s="187"/>
      <c r="C616" s="188" t="str">
        <f>IF(ISERROR(VLOOKUP($A616,参加者名簿!$A:$D,2,FALSE))=TRUE,"",VLOOKUP($A616,参加者名簿!$A:$D,2,FALSE))</f>
        <v/>
      </c>
      <c r="D616" s="189"/>
      <c r="E616" s="186"/>
      <c r="F616" s="187"/>
      <c r="G616" s="188" t="str">
        <f>IF(ISERROR(VLOOKUP($E616,参加者名簿!$A:$D,2,FALSE))=TRUE,"",VLOOKUP($E616,参加者名簿!$A:$D,2,FALSE))</f>
        <v/>
      </c>
      <c r="H616" s="190"/>
      <c r="I616" s="199"/>
    </row>
    <row r="617" spans="1:9" ht="20.100000000000001" customHeight="1" x14ac:dyDescent="0.15">
      <c r="A617" s="186"/>
      <c r="B617" s="187"/>
      <c r="C617" s="188" t="str">
        <f>IF(ISERROR(VLOOKUP($A617,参加者名簿!$A:$D,2,FALSE))=TRUE,"",VLOOKUP($A617,参加者名簿!$A:$D,2,FALSE))</f>
        <v/>
      </c>
      <c r="D617" s="189"/>
      <c r="E617" s="186"/>
      <c r="F617" s="187"/>
      <c r="G617" s="188" t="str">
        <f>IF(ISERROR(VLOOKUP($E617,参加者名簿!$A:$D,2,FALSE))=TRUE,"",VLOOKUP($E617,参加者名簿!$A:$D,2,FALSE))</f>
        <v/>
      </c>
      <c r="H617" s="190"/>
      <c r="I617" s="199"/>
    </row>
    <row r="618" spans="1:9" ht="20.100000000000001" customHeight="1" x14ac:dyDescent="0.15">
      <c r="A618" s="186"/>
      <c r="B618" s="187"/>
      <c r="C618" s="188" t="str">
        <f>IF(ISERROR(VLOOKUP($A618,参加者名簿!$A:$D,2,FALSE))=TRUE,"",VLOOKUP($A618,参加者名簿!$A:$D,2,FALSE))</f>
        <v/>
      </c>
      <c r="D618" s="189"/>
      <c r="E618" s="186"/>
      <c r="F618" s="187"/>
      <c r="G618" s="188" t="str">
        <f>IF(ISERROR(VLOOKUP($E618,参加者名簿!$A:$D,2,FALSE))=TRUE,"",VLOOKUP($E618,参加者名簿!$A:$D,2,FALSE))</f>
        <v/>
      </c>
      <c r="H618" s="190"/>
      <c r="I618" s="199"/>
    </row>
    <row r="619" spans="1:9" ht="20.100000000000001" customHeight="1" x14ac:dyDescent="0.15">
      <c r="A619" s="186"/>
      <c r="B619" s="187"/>
      <c r="C619" s="188" t="str">
        <f>IF(ISERROR(VLOOKUP($A619,参加者名簿!$A:$D,2,FALSE))=TRUE,"",VLOOKUP($A619,参加者名簿!$A:$D,2,FALSE))</f>
        <v/>
      </c>
      <c r="D619" s="189"/>
      <c r="E619" s="186"/>
      <c r="F619" s="187"/>
      <c r="G619" s="188" t="str">
        <f>IF(ISERROR(VLOOKUP($E619,参加者名簿!$A:$D,2,FALSE))=TRUE,"",VLOOKUP($E619,参加者名簿!$A:$D,2,FALSE))</f>
        <v/>
      </c>
      <c r="H619" s="190"/>
      <c r="I619" s="199"/>
    </row>
    <row r="620" spans="1:9" ht="20.100000000000001" customHeight="1" x14ac:dyDescent="0.15">
      <c r="A620" s="186"/>
      <c r="B620" s="191"/>
      <c r="C620" s="188" t="str">
        <f>IF(ISERROR(VLOOKUP($A620,参加者名簿!$A:$D,2,FALSE))=TRUE,"",VLOOKUP($A620,参加者名簿!$A:$D,2,FALSE))</f>
        <v/>
      </c>
      <c r="D620" s="189"/>
      <c r="E620" s="186"/>
      <c r="F620" s="187"/>
      <c r="G620" s="188" t="str">
        <f>IF(ISERROR(VLOOKUP($E620,参加者名簿!$A:$D,2,FALSE))=TRUE,"",VLOOKUP($E620,参加者名簿!$A:$D,2,FALSE))</f>
        <v/>
      </c>
      <c r="H620" s="190"/>
      <c r="I620" s="199"/>
    </row>
    <row r="621" spans="1:9" ht="20.100000000000001" customHeight="1" x14ac:dyDescent="0.15">
      <c r="A621" s="186"/>
      <c r="B621" s="191"/>
      <c r="C621" s="188" t="str">
        <f>IF(ISERROR(VLOOKUP($A621,参加者名簿!$A:$D,2,FALSE))=TRUE,"",VLOOKUP($A621,参加者名簿!$A:$D,2,FALSE))</f>
        <v/>
      </c>
      <c r="D621" s="189"/>
      <c r="E621" s="186"/>
      <c r="F621" s="187"/>
      <c r="G621" s="188" t="str">
        <f>IF(ISERROR(VLOOKUP($E621,参加者名簿!$A:$D,2,FALSE))=TRUE,"",VLOOKUP($E621,参加者名簿!$A:$D,2,FALSE))</f>
        <v/>
      </c>
      <c r="H621" s="190"/>
      <c r="I621" s="199"/>
    </row>
    <row r="622" spans="1:9" ht="20.100000000000001" customHeight="1" x14ac:dyDescent="0.15">
      <c r="A622" s="186"/>
      <c r="B622" s="191"/>
      <c r="C622" s="188" t="str">
        <f>IF(ISERROR(VLOOKUP($A622,参加者名簿!$A:$D,2,FALSE))=TRUE,"",VLOOKUP($A622,参加者名簿!$A:$D,2,FALSE))</f>
        <v/>
      </c>
      <c r="D622" s="189"/>
      <c r="E622" s="186"/>
      <c r="F622" s="187"/>
      <c r="G622" s="188" t="str">
        <f>IF(ISERROR(VLOOKUP($E622,参加者名簿!$A:$D,2,FALSE))=TRUE,"",VLOOKUP($E622,参加者名簿!$A:$D,2,FALSE))</f>
        <v/>
      </c>
      <c r="H622" s="190"/>
      <c r="I622" s="199"/>
    </row>
    <row r="623" spans="1:9" ht="20.100000000000001" customHeight="1" x14ac:dyDescent="0.15">
      <c r="A623" s="186"/>
      <c r="B623" s="191"/>
      <c r="C623" s="188" t="str">
        <f>IF(ISERROR(VLOOKUP($A623,参加者名簿!$A:$D,2,FALSE))=TRUE,"",VLOOKUP($A623,参加者名簿!$A:$D,2,FALSE))</f>
        <v/>
      </c>
      <c r="D623" s="189"/>
      <c r="E623" s="186"/>
      <c r="F623" s="187"/>
      <c r="G623" s="188" t="str">
        <f>IF(ISERROR(VLOOKUP($E623,参加者名簿!$A:$D,2,FALSE))=TRUE,"",VLOOKUP($E623,参加者名簿!$A:$D,2,FALSE))</f>
        <v/>
      </c>
      <c r="H623" s="190"/>
      <c r="I623" s="199"/>
    </row>
    <row r="624" spans="1:9" ht="20.100000000000001" customHeight="1" x14ac:dyDescent="0.15">
      <c r="A624" s="186"/>
      <c r="B624" s="191"/>
      <c r="C624" s="188" t="str">
        <f>IF(ISERROR(VLOOKUP($A624,参加者名簿!$A:$D,2,FALSE))=TRUE,"",VLOOKUP($A624,参加者名簿!$A:$D,2,FALSE))</f>
        <v/>
      </c>
      <c r="D624" s="189"/>
      <c r="E624" s="186"/>
      <c r="F624" s="187"/>
      <c r="G624" s="188" t="str">
        <f>IF(ISERROR(VLOOKUP($E624,参加者名簿!$A:$D,2,FALSE))=TRUE,"",VLOOKUP($E624,参加者名簿!$A:$D,2,FALSE))</f>
        <v/>
      </c>
      <c r="H624" s="190"/>
      <c r="I624" s="199"/>
    </row>
    <row r="625" spans="1:9" ht="20.100000000000001" customHeight="1" x14ac:dyDescent="0.15">
      <c r="A625" s="186"/>
      <c r="B625" s="191"/>
      <c r="C625" s="188" t="str">
        <f>IF(ISERROR(VLOOKUP($A625,参加者名簿!$A:$D,2,FALSE))=TRUE,"",VLOOKUP($A625,参加者名簿!$A:$D,2,FALSE))</f>
        <v/>
      </c>
      <c r="D625" s="189"/>
      <c r="E625" s="186"/>
      <c r="F625" s="187"/>
      <c r="G625" s="188" t="str">
        <f>IF(ISERROR(VLOOKUP($E625,参加者名簿!$A:$D,2,FALSE))=TRUE,"",VLOOKUP($E625,参加者名簿!$A:$D,2,FALSE))</f>
        <v/>
      </c>
      <c r="H625" s="190"/>
      <c r="I625" s="199"/>
    </row>
    <row r="626" spans="1:9" ht="20.100000000000001" customHeight="1" x14ac:dyDescent="0.15">
      <c r="A626" s="186"/>
      <c r="B626" s="191"/>
      <c r="C626" s="188" t="str">
        <f>IF(ISERROR(VLOOKUP($A626,参加者名簿!$A:$D,2,FALSE))=TRUE,"",VLOOKUP($A626,参加者名簿!$A:$D,2,FALSE))</f>
        <v/>
      </c>
      <c r="D626" s="189"/>
      <c r="E626" s="186"/>
      <c r="F626" s="187"/>
      <c r="G626" s="188" t="str">
        <f>IF(ISERROR(VLOOKUP($E626,参加者名簿!$A:$D,2,FALSE))=TRUE,"",VLOOKUP($E626,参加者名簿!$A:$D,2,FALSE))</f>
        <v/>
      </c>
      <c r="H626" s="190"/>
      <c r="I626" s="199"/>
    </row>
    <row r="627" spans="1:9" ht="20.100000000000001" customHeight="1" x14ac:dyDescent="0.15">
      <c r="A627" s="186"/>
      <c r="B627" s="191"/>
      <c r="C627" s="188" t="str">
        <f>IF(ISERROR(VLOOKUP($A627,参加者名簿!$A:$D,2,FALSE))=TRUE,"",VLOOKUP($A627,参加者名簿!$A:$D,2,FALSE))</f>
        <v/>
      </c>
      <c r="D627" s="189"/>
      <c r="E627" s="186"/>
      <c r="F627" s="187"/>
      <c r="G627" s="188" t="str">
        <f>IF(ISERROR(VLOOKUP($E627,参加者名簿!$A:$D,2,FALSE))=TRUE,"",VLOOKUP($E627,参加者名簿!$A:$D,2,FALSE))</f>
        <v/>
      </c>
      <c r="H627" s="190"/>
      <c r="I627" s="199"/>
    </row>
    <row r="628" spans="1:9" ht="20.100000000000001" customHeight="1" x14ac:dyDescent="0.15">
      <c r="A628" s="186"/>
      <c r="B628" s="191"/>
      <c r="C628" s="188" t="str">
        <f>IF(ISERROR(VLOOKUP($A628,参加者名簿!$A:$D,2,FALSE))=TRUE,"",VLOOKUP($A628,参加者名簿!$A:$D,2,FALSE))</f>
        <v/>
      </c>
      <c r="D628" s="189"/>
      <c r="E628" s="186"/>
      <c r="F628" s="187"/>
      <c r="G628" s="188" t="str">
        <f>IF(ISERROR(VLOOKUP($E628,参加者名簿!$A:$D,2,FALSE))=TRUE,"",VLOOKUP($E628,参加者名簿!$A:$D,2,FALSE))</f>
        <v/>
      </c>
      <c r="H628" s="190"/>
      <c r="I628" s="199"/>
    </row>
    <row r="629" spans="1:9" ht="20.100000000000001" customHeight="1" x14ac:dyDescent="0.15">
      <c r="A629" s="186"/>
      <c r="B629" s="191"/>
      <c r="C629" s="188" t="str">
        <f>IF(ISERROR(VLOOKUP($A629,参加者名簿!$A:$D,2,FALSE))=TRUE,"",VLOOKUP($A629,参加者名簿!$A:$D,2,FALSE))</f>
        <v/>
      </c>
      <c r="D629" s="189"/>
      <c r="E629" s="186"/>
      <c r="F629" s="191"/>
      <c r="G629" s="188" t="str">
        <f>IF(ISERROR(VLOOKUP($E629,参加者名簿!$A:$D,2,FALSE))=TRUE,"",VLOOKUP($E629,参加者名簿!$A:$D,2,FALSE))</f>
        <v/>
      </c>
      <c r="H629" s="190"/>
      <c r="I629" s="199"/>
    </row>
    <row r="630" spans="1:9" ht="20.100000000000001" customHeight="1" x14ac:dyDescent="0.15">
      <c r="A630" s="186"/>
      <c r="B630" s="191"/>
      <c r="C630" s="188" t="str">
        <f>IF(ISERROR(VLOOKUP($A630,参加者名簿!$A:$D,2,FALSE))=TRUE,"",VLOOKUP($A630,参加者名簿!$A:$D,2,FALSE))</f>
        <v/>
      </c>
      <c r="D630" s="189"/>
      <c r="E630" s="186"/>
      <c r="F630" s="191"/>
      <c r="G630" s="188" t="str">
        <f>IF(ISERROR(VLOOKUP($E630,参加者名簿!$A:$D,2,FALSE))=TRUE,"",VLOOKUP($E630,参加者名簿!$A:$D,2,FALSE))</f>
        <v/>
      </c>
      <c r="H630" s="190"/>
      <c r="I630" s="199"/>
    </row>
    <row r="631" spans="1:9" ht="20.100000000000001" customHeight="1" x14ac:dyDescent="0.15">
      <c r="A631" s="186"/>
      <c r="B631" s="191"/>
      <c r="C631" s="188" t="str">
        <f>IF(ISERROR(VLOOKUP($A631,参加者名簿!$A:$D,2,FALSE))=TRUE,"",VLOOKUP($A631,参加者名簿!$A:$D,2,FALSE))</f>
        <v/>
      </c>
      <c r="D631" s="189"/>
      <c r="E631" s="186"/>
      <c r="F631" s="191"/>
      <c r="G631" s="188" t="str">
        <f>IF(ISERROR(VLOOKUP($E631,参加者名簿!$A:$D,2,FALSE))=TRUE,"",VLOOKUP($E631,参加者名簿!$A:$D,2,FALSE))</f>
        <v/>
      </c>
      <c r="H631" s="190"/>
      <c r="I631" s="199"/>
    </row>
    <row r="632" spans="1:9" ht="20.100000000000001" customHeight="1" x14ac:dyDescent="0.15">
      <c r="A632" s="186"/>
      <c r="B632" s="191"/>
      <c r="C632" s="188" t="str">
        <f>IF(ISERROR(VLOOKUP($A632,参加者名簿!$A:$D,2,FALSE))=TRUE,"",VLOOKUP($A632,参加者名簿!$A:$D,2,FALSE))</f>
        <v/>
      </c>
      <c r="D632" s="189"/>
      <c r="E632" s="186"/>
      <c r="F632" s="191"/>
      <c r="G632" s="188" t="str">
        <f>IF(ISERROR(VLOOKUP($E632,参加者名簿!$A:$D,2,FALSE))=TRUE,"",VLOOKUP($E632,参加者名簿!$A:$D,2,FALSE))</f>
        <v/>
      </c>
      <c r="H632" s="190"/>
      <c r="I632" s="199"/>
    </row>
    <row r="633" spans="1:9" ht="20.100000000000001" customHeight="1" x14ac:dyDescent="0.15">
      <c r="A633" s="186"/>
      <c r="B633" s="191"/>
      <c r="C633" s="188" t="str">
        <f>IF(ISERROR(VLOOKUP($A633,参加者名簿!$A:$D,2,FALSE))=TRUE,"",VLOOKUP($A633,参加者名簿!$A:$D,2,FALSE))</f>
        <v/>
      </c>
      <c r="D633" s="189"/>
      <c r="E633" s="186"/>
      <c r="F633" s="191"/>
      <c r="G633" s="188" t="str">
        <f>IF(ISERROR(VLOOKUP($E633,参加者名簿!$A:$D,2,FALSE))=TRUE,"",VLOOKUP($E633,参加者名簿!$A:$D,2,FALSE))</f>
        <v/>
      </c>
      <c r="H633" s="190"/>
      <c r="I633" s="199"/>
    </row>
    <row r="634" spans="1:9" ht="20.100000000000001" customHeight="1" thickBot="1" x14ac:dyDescent="0.2">
      <c r="A634" s="186"/>
      <c r="B634" s="191"/>
      <c r="C634" s="188" t="str">
        <f>IF(ISERROR(VLOOKUP($A634,参加者名簿!$A:$D,2,FALSE))=TRUE,"",VLOOKUP($A634,参加者名簿!$A:$D,2,FALSE))</f>
        <v/>
      </c>
      <c r="D634" s="189"/>
      <c r="E634" s="186"/>
      <c r="F634" s="191"/>
      <c r="G634" s="188" t="str">
        <f>IF(ISERROR(VLOOKUP($E634,参加者名簿!$A:$D,2,FALSE))=TRUE,"",VLOOKUP($E634,参加者名簿!$A:$D,2,FALSE))</f>
        <v/>
      </c>
      <c r="H634" s="190"/>
      <c r="I634" s="199"/>
    </row>
    <row r="635" spans="1:9" ht="20.100000000000001" customHeight="1" thickBot="1" x14ac:dyDescent="0.2">
      <c r="A635" s="192" t="s">
        <v>488</v>
      </c>
      <c r="B635" s="193">
        <f>COUNTIFS(C614:C634,"農業者",D614:D634,"○")+COUNTIFS(G614:G634,"農業者",H614:H634,"○")</f>
        <v>0</v>
      </c>
      <c r="C635" s="265" t="s">
        <v>489</v>
      </c>
      <c r="D635" s="266"/>
      <c r="E635" s="193">
        <f>COUNTIFS(C614:C634,"農業者以外",D614:D634,"○")+COUNTIFS(G614:G634,"農業者以外",H614:H634,"○")</f>
        <v>0</v>
      </c>
      <c r="F635" s="194" t="s">
        <v>490</v>
      </c>
      <c r="G635" s="267">
        <f>SUMIF(D614:D634,"○",B614:B634)+SUMIF(H614:H634,"○",F614:F634)</f>
        <v>0</v>
      </c>
      <c r="H635" s="268"/>
      <c r="I635" s="227"/>
    </row>
    <row r="636" spans="1:9" ht="20.100000000000001" customHeight="1" x14ac:dyDescent="0.15">
      <c r="A636" s="195" t="s">
        <v>491</v>
      </c>
      <c r="B636" s="196"/>
      <c r="C636" s="196"/>
      <c r="D636" s="196"/>
      <c r="E636" s="196"/>
      <c r="F636" s="196"/>
      <c r="G636" s="196"/>
      <c r="H636" s="197"/>
      <c r="I636" s="199"/>
    </row>
    <row r="637" spans="1:9" ht="20.100000000000001" customHeight="1" x14ac:dyDescent="0.15">
      <c r="A637" s="198"/>
      <c r="B637" s="199"/>
      <c r="C637" s="199"/>
      <c r="D637" s="199"/>
      <c r="E637" s="199"/>
      <c r="F637" s="199"/>
      <c r="G637" s="199"/>
      <c r="H637" s="200"/>
      <c r="I637" s="199"/>
    </row>
    <row r="638" spans="1:9" ht="20.100000000000001" customHeight="1" x14ac:dyDescent="0.15">
      <c r="A638" s="198"/>
      <c r="B638" s="199"/>
      <c r="C638" s="199"/>
      <c r="D638" s="199"/>
      <c r="E638" s="199"/>
      <c r="F638" s="199"/>
      <c r="G638" s="199"/>
      <c r="H638" s="200"/>
      <c r="I638" s="199"/>
    </row>
    <row r="639" spans="1:9" ht="20.100000000000001" customHeight="1" x14ac:dyDescent="0.15">
      <c r="A639" s="198"/>
      <c r="B639" s="199"/>
      <c r="C639" s="199"/>
      <c r="D639" s="199"/>
      <c r="E639" s="199"/>
      <c r="F639" s="199"/>
      <c r="G639" s="199"/>
      <c r="H639" s="200"/>
      <c r="I639" s="199"/>
    </row>
    <row r="640" spans="1:9" ht="20.100000000000001" customHeight="1" x14ac:dyDescent="0.15">
      <c r="A640" s="198"/>
      <c r="B640" s="199"/>
      <c r="C640" s="199"/>
      <c r="D640" s="199"/>
      <c r="E640" s="199"/>
      <c r="F640" s="199"/>
      <c r="G640" s="199"/>
      <c r="H640" s="200"/>
      <c r="I640" s="199"/>
    </row>
    <row r="641" spans="1:20" ht="20.100000000000001" customHeight="1" x14ac:dyDescent="0.15">
      <c r="A641" s="198"/>
      <c r="B641" s="199"/>
      <c r="C641" s="199"/>
      <c r="D641" s="199"/>
      <c r="E641" s="199"/>
      <c r="F641" s="199"/>
      <c r="G641" s="199"/>
      <c r="H641" s="200"/>
      <c r="I641" s="199"/>
    </row>
    <row r="642" spans="1:20" ht="20.100000000000001" customHeight="1" x14ac:dyDescent="0.15">
      <c r="A642" s="198"/>
      <c r="B642" s="199"/>
      <c r="C642" s="199"/>
      <c r="D642" s="199"/>
      <c r="E642" s="199"/>
      <c r="F642" s="199"/>
      <c r="G642" s="199"/>
      <c r="H642" s="200"/>
      <c r="I642" s="199"/>
    </row>
    <row r="643" spans="1:20" ht="20.100000000000001" customHeight="1" x14ac:dyDescent="0.15">
      <c r="A643" s="198"/>
      <c r="B643" s="199"/>
      <c r="C643" s="199"/>
      <c r="D643" s="199"/>
      <c r="E643" s="199"/>
      <c r="F643" s="199"/>
      <c r="G643" s="199"/>
      <c r="H643" s="200"/>
      <c r="I643" s="199"/>
    </row>
    <row r="644" spans="1:20" ht="20.100000000000001" customHeight="1" thickBot="1" x14ac:dyDescent="0.2">
      <c r="A644" s="201"/>
      <c r="B644" s="202"/>
      <c r="C644" s="202"/>
      <c r="D644" s="202"/>
      <c r="E644" s="202"/>
      <c r="F644" s="202"/>
      <c r="G644" s="202"/>
      <c r="H644" s="203"/>
      <c r="I644" s="199"/>
    </row>
    <row r="645" spans="1:20" ht="20.100000000000001" customHeight="1" thickBot="1" x14ac:dyDescent="0.2">
      <c r="A645" s="204" t="s">
        <v>492</v>
      </c>
      <c r="B645" s="205" t="s">
        <v>493</v>
      </c>
      <c r="C645" s="205" t="s">
        <v>494</v>
      </c>
      <c r="D645" s="206"/>
    </row>
    <row r="646" spans="1:20" ht="20.100000000000001" customHeight="1" thickBot="1" x14ac:dyDescent="0.25">
      <c r="A646" s="255" t="str">
        <f>A603</f>
        <v>令和</v>
      </c>
      <c r="B646" s="247">
        <f>B603</f>
        <v>3</v>
      </c>
      <c r="C646" s="332" t="str">
        <f>C603</f>
        <v>年度　多面的機能支払交付金に係る作業日報</v>
      </c>
      <c r="D646" s="332"/>
      <c r="E646" s="332"/>
      <c r="F646" s="332"/>
      <c r="G646" s="178" t="s">
        <v>478</v>
      </c>
      <c r="H646" s="256">
        <f>H603+1</f>
        <v>16</v>
      </c>
      <c r="I646" s="223">
        <f>H646</f>
        <v>16</v>
      </c>
      <c r="J646" s="222">
        <f>F647</f>
        <v>0</v>
      </c>
      <c r="K646" s="222">
        <f>B648</f>
        <v>0</v>
      </c>
      <c r="L646" s="246" t="e">
        <f>F648-J649</f>
        <v>#VALUE!</v>
      </c>
      <c r="M646" s="244">
        <f>B678</f>
        <v>0</v>
      </c>
      <c r="N646" s="244">
        <f>E678</f>
        <v>0</v>
      </c>
      <c r="O646" s="222">
        <f>B650</f>
        <v>0</v>
      </c>
      <c r="P646" s="222">
        <f>D650</f>
        <v>0</v>
      </c>
      <c r="Q646" s="222">
        <f>F650</f>
        <v>0</v>
      </c>
      <c r="R646" s="33">
        <f>B654</f>
        <v>0</v>
      </c>
      <c r="S646" s="33">
        <f>D654</f>
        <v>0</v>
      </c>
      <c r="T646" s="33">
        <f>F654</f>
        <v>0</v>
      </c>
    </row>
    <row r="647" spans="1:20" ht="20.100000000000001" customHeight="1" thickBot="1" x14ac:dyDescent="0.25">
      <c r="A647" s="180" t="s">
        <v>479</v>
      </c>
      <c r="B647" s="277" t="str">
        <f>B604</f>
        <v>○○活動組織</v>
      </c>
      <c r="C647" s="277"/>
      <c r="D647" s="277"/>
      <c r="E647" s="181" t="s">
        <v>480</v>
      </c>
      <c r="F647" s="278"/>
      <c r="G647" s="279"/>
      <c r="H647" s="280"/>
      <c r="I647" s="224"/>
      <c r="M647" s="222"/>
      <c r="N647" s="222"/>
      <c r="O647" s="222"/>
      <c r="P647" s="222"/>
      <c r="Q647" s="222"/>
      <c r="R647" s="222"/>
    </row>
    <row r="648" spans="1:20" ht="20.100000000000001" customHeight="1" x14ac:dyDescent="0.15">
      <c r="A648" s="212" t="s">
        <v>12</v>
      </c>
      <c r="B648" s="219"/>
      <c r="C648" s="281" t="s">
        <v>481</v>
      </c>
      <c r="D648" s="281"/>
      <c r="E648" s="219"/>
      <c r="F648" s="218" t="str">
        <f>IF((E648-B648)*24=0,"",(E648-B648)*24)</f>
        <v/>
      </c>
      <c r="G648" s="282" t="s">
        <v>482</v>
      </c>
      <c r="H648" s="283"/>
      <c r="I648" s="225"/>
    </row>
    <row r="649" spans="1:20" ht="20.100000000000001" customHeight="1" thickBot="1" x14ac:dyDescent="0.2">
      <c r="A649" s="214" t="s">
        <v>498</v>
      </c>
      <c r="B649" s="220"/>
      <c r="C649" s="273" t="s">
        <v>481</v>
      </c>
      <c r="D649" s="273"/>
      <c r="E649" s="220"/>
      <c r="F649" s="217" t="str">
        <f>IF((E649-B649)*24=0,"",(E649-B649)*24)</f>
        <v/>
      </c>
      <c r="G649" s="274" t="s">
        <v>482</v>
      </c>
      <c r="H649" s="275"/>
      <c r="I649" s="225"/>
      <c r="J649" s="33">
        <f>IF(F649="",0,F649)</f>
        <v>0</v>
      </c>
    </row>
    <row r="650" spans="1:20" ht="20.100000000000001" customHeight="1" thickTop="1" x14ac:dyDescent="0.15">
      <c r="A650" s="212" t="s">
        <v>495</v>
      </c>
      <c r="B650" s="324"/>
      <c r="C650" s="325"/>
      <c r="D650" s="324"/>
      <c r="E650" s="325"/>
      <c r="F650" s="324"/>
      <c r="G650" s="325"/>
      <c r="H650" s="208"/>
      <c r="I650" s="226"/>
    </row>
    <row r="651" spans="1:20" ht="20.100000000000001" customHeight="1" x14ac:dyDescent="0.15">
      <c r="A651" s="213" t="s">
        <v>496</v>
      </c>
      <c r="B651" s="269" t="str">
        <f>IF(B$607="","",(IFERROR(VLOOKUP(B$607,【選択肢】!$K$3:$O$74,2,)," ")))</f>
        <v/>
      </c>
      <c r="C651" s="270"/>
      <c r="D651" s="269" t="str">
        <f>IF(D$607="","",(IFERROR(VLOOKUP(D$607,【選択肢】!$K$3:$O$74,2,)," ")))</f>
        <v/>
      </c>
      <c r="E651" s="270"/>
      <c r="F651" s="269" t="str">
        <f>IF(F$607="","",(IFERROR(VLOOKUP(F$607,【選択肢】!$K$3:$O$74,2,)," ")))</f>
        <v/>
      </c>
      <c r="G651" s="270"/>
      <c r="H651" s="210"/>
      <c r="I651" s="226"/>
    </row>
    <row r="652" spans="1:20" ht="20.100000000000001" customHeight="1" x14ac:dyDescent="0.15">
      <c r="A652" s="213" t="s">
        <v>17</v>
      </c>
      <c r="B652" s="269" t="str">
        <f>IF(B$607="","",(IFERROR(VLOOKUP(B$607,【選択肢】!$K$3:$O$74,4,)," ")))</f>
        <v/>
      </c>
      <c r="C652" s="270"/>
      <c r="D652" s="269" t="str">
        <f>IF(D$607="","",(IFERROR(VLOOKUP(D$607,【選択肢】!$K$3:$O$74,4,)," ")))</f>
        <v/>
      </c>
      <c r="E652" s="270"/>
      <c r="F652" s="269" t="str">
        <f>IF(F$607="","",(IFERROR(VLOOKUP(F$607,【選択肢】!$K$3:$O$74,4,)," ")))</f>
        <v/>
      </c>
      <c r="G652" s="270"/>
      <c r="H652" s="210"/>
      <c r="I652" s="226"/>
    </row>
    <row r="653" spans="1:20" ht="20.100000000000001" customHeight="1" x14ac:dyDescent="0.15">
      <c r="A653" s="214" t="s">
        <v>497</v>
      </c>
      <c r="B653" s="269" t="str">
        <f>IF(B$607="","",(IFERROR(VLOOKUP(B$607,【選択肢】!$K$3:$O$74,5,)," ")))</f>
        <v/>
      </c>
      <c r="C653" s="270"/>
      <c r="D653" s="269" t="str">
        <f>IF(D$607="","",(IFERROR(VLOOKUP(D$607,【選択肢】!$K$3:$O$74,5,)," ")))</f>
        <v/>
      </c>
      <c r="E653" s="270"/>
      <c r="F653" s="269" t="str">
        <f>IF(F$607="","",(IFERROR(VLOOKUP(F$607,【選択肢】!$K$3:$O$74,5,)," ")))</f>
        <v/>
      </c>
      <c r="G653" s="270"/>
      <c r="H653" s="211"/>
      <c r="I653" s="226"/>
    </row>
    <row r="654" spans="1:20" ht="20.100000000000001" customHeight="1" thickBot="1" x14ac:dyDescent="0.2">
      <c r="A654" s="215" t="s">
        <v>9</v>
      </c>
      <c r="B654" s="328"/>
      <c r="C654" s="329"/>
      <c r="D654" s="328"/>
      <c r="E654" s="329"/>
      <c r="F654" s="330"/>
      <c r="G654" s="331"/>
      <c r="H654" s="209"/>
      <c r="I654" s="226"/>
    </row>
    <row r="655" spans="1:20" ht="20.100000000000001" customHeight="1" x14ac:dyDescent="0.15">
      <c r="A655" s="326" t="s">
        <v>483</v>
      </c>
      <c r="B655" s="263"/>
      <c r="C655" s="263"/>
      <c r="D655" s="263"/>
      <c r="E655" s="263"/>
      <c r="F655" s="263"/>
      <c r="G655" s="263"/>
      <c r="H655" s="327"/>
      <c r="I655" s="216"/>
    </row>
    <row r="656" spans="1:20" ht="20.100000000000001" customHeight="1" x14ac:dyDescent="0.15">
      <c r="A656" s="182" t="s">
        <v>484</v>
      </c>
      <c r="B656" s="183" t="s">
        <v>485</v>
      </c>
      <c r="C656" s="184" t="s">
        <v>474</v>
      </c>
      <c r="D656" s="185" t="s">
        <v>486</v>
      </c>
      <c r="E656" s="182" t="s">
        <v>484</v>
      </c>
      <c r="F656" s="183" t="s">
        <v>485</v>
      </c>
      <c r="G656" s="184" t="s">
        <v>474</v>
      </c>
      <c r="H656" s="185" t="s">
        <v>486</v>
      </c>
      <c r="I656" s="216"/>
    </row>
    <row r="657" spans="1:9" ht="20.100000000000001" customHeight="1" x14ac:dyDescent="0.15">
      <c r="A657" s="186"/>
      <c r="B657" s="187"/>
      <c r="C657" s="188" t="str">
        <f>IF(ISERROR(VLOOKUP($A657,参加者名簿!$A:$D,2,FALSE))=TRUE,"",VLOOKUP($A657,参加者名簿!$A:$D,2,FALSE))</f>
        <v/>
      </c>
      <c r="D657" s="189"/>
      <c r="E657" s="186"/>
      <c r="F657" s="187"/>
      <c r="G657" s="188" t="str">
        <f>IF(ISERROR(VLOOKUP($E657,参加者名簿!$A:$D,2,FALSE))=TRUE,"",VLOOKUP($E657,参加者名簿!$A:$D,2,FALSE))</f>
        <v/>
      </c>
      <c r="H657" s="190"/>
      <c r="I657" s="199"/>
    </row>
    <row r="658" spans="1:9" ht="20.100000000000001" customHeight="1" x14ac:dyDescent="0.15">
      <c r="A658" s="186"/>
      <c r="B658" s="187"/>
      <c r="C658" s="188" t="str">
        <f>IF(ISERROR(VLOOKUP($A658,参加者名簿!$A:$D,2,FALSE))=TRUE,"",VLOOKUP($A658,参加者名簿!$A:$D,2,FALSE))</f>
        <v/>
      </c>
      <c r="D658" s="189"/>
      <c r="E658" s="186"/>
      <c r="F658" s="187"/>
      <c r="G658" s="188" t="str">
        <f>IF(ISERROR(VLOOKUP($E658,参加者名簿!$A:$D,2,FALSE))=TRUE,"",VLOOKUP($E658,参加者名簿!$A:$D,2,FALSE))</f>
        <v/>
      </c>
      <c r="H658" s="190"/>
      <c r="I658" s="199"/>
    </row>
    <row r="659" spans="1:9" ht="20.100000000000001" customHeight="1" x14ac:dyDescent="0.15">
      <c r="A659" s="186"/>
      <c r="B659" s="187"/>
      <c r="C659" s="188" t="str">
        <f>IF(ISERROR(VLOOKUP($A659,参加者名簿!$A:$D,2,FALSE))=TRUE,"",VLOOKUP($A659,参加者名簿!$A:$D,2,FALSE))</f>
        <v/>
      </c>
      <c r="D659" s="189"/>
      <c r="E659" s="186"/>
      <c r="F659" s="187"/>
      <c r="G659" s="188" t="str">
        <f>IF(ISERROR(VLOOKUP($E659,参加者名簿!$A:$D,2,FALSE))=TRUE,"",VLOOKUP($E659,参加者名簿!$A:$D,2,FALSE))</f>
        <v/>
      </c>
      <c r="H659" s="190"/>
      <c r="I659" s="199"/>
    </row>
    <row r="660" spans="1:9" ht="20.100000000000001" customHeight="1" x14ac:dyDescent="0.15">
      <c r="A660" s="186"/>
      <c r="B660" s="187"/>
      <c r="C660" s="188" t="str">
        <f>IF(ISERROR(VLOOKUP($A660,参加者名簿!$A:$D,2,FALSE))=TRUE,"",VLOOKUP($A660,参加者名簿!$A:$D,2,FALSE))</f>
        <v/>
      </c>
      <c r="D660" s="189"/>
      <c r="E660" s="186"/>
      <c r="F660" s="187"/>
      <c r="G660" s="188" t="str">
        <f>IF(ISERROR(VLOOKUP($E660,参加者名簿!$A:$D,2,FALSE))=TRUE,"",VLOOKUP($E660,参加者名簿!$A:$D,2,FALSE))</f>
        <v/>
      </c>
      <c r="H660" s="190"/>
      <c r="I660" s="199"/>
    </row>
    <row r="661" spans="1:9" ht="20.100000000000001" customHeight="1" x14ac:dyDescent="0.15">
      <c r="A661" s="186"/>
      <c r="B661" s="187"/>
      <c r="C661" s="188" t="str">
        <f>IF(ISERROR(VLOOKUP($A661,参加者名簿!$A:$D,2,FALSE))=TRUE,"",VLOOKUP($A661,参加者名簿!$A:$D,2,FALSE))</f>
        <v/>
      </c>
      <c r="D661" s="189"/>
      <c r="E661" s="186"/>
      <c r="F661" s="187"/>
      <c r="G661" s="188" t="str">
        <f>IF(ISERROR(VLOOKUP($E661,参加者名簿!$A:$D,2,FALSE))=TRUE,"",VLOOKUP($E661,参加者名簿!$A:$D,2,FALSE))</f>
        <v/>
      </c>
      <c r="H661" s="190"/>
      <c r="I661" s="199"/>
    </row>
    <row r="662" spans="1:9" ht="20.100000000000001" customHeight="1" x14ac:dyDescent="0.15">
      <c r="A662" s="186"/>
      <c r="B662" s="187"/>
      <c r="C662" s="188" t="str">
        <f>IF(ISERROR(VLOOKUP($A662,参加者名簿!$A:$D,2,FALSE))=TRUE,"",VLOOKUP($A662,参加者名簿!$A:$D,2,FALSE))</f>
        <v/>
      </c>
      <c r="D662" s="189"/>
      <c r="E662" s="186"/>
      <c r="F662" s="187"/>
      <c r="G662" s="188" t="str">
        <f>IF(ISERROR(VLOOKUP($E662,参加者名簿!$A:$D,2,FALSE))=TRUE,"",VLOOKUP($E662,参加者名簿!$A:$D,2,FALSE))</f>
        <v/>
      </c>
      <c r="H662" s="190"/>
      <c r="I662" s="199"/>
    </row>
    <row r="663" spans="1:9" ht="20.100000000000001" customHeight="1" x14ac:dyDescent="0.15">
      <c r="A663" s="186"/>
      <c r="B663" s="191"/>
      <c r="C663" s="188" t="str">
        <f>IF(ISERROR(VLOOKUP($A663,参加者名簿!$A:$D,2,FALSE))=TRUE,"",VLOOKUP($A663,参加者名簿!$A:$D,2,FALSE))</f>
        <v/>
      </c>
      <c r="D663" s="189"/>
      <c r="E663" s="186"/>
      <c r="F663" s="187"/>
      <c r="G663" s="188" t="str">
        <f>IF(ISERROR(VLOOKUP($E663,参加者名簿!$A:$D,2,FALSE))=TRUE,"",VLOOKUP($E663,参加者名簿!$A:$D,2,FALSE))</f>
        <v/>
      </c>
      <c r="H663" s="190"/>
      <c r="I663" s="199"/>
    </row>
    <row r="664" spans="1:9" ht="20.100000000000001" customHeight="1" x14ac:dyDescent="0.15">
      <c r="A664" s="186"/>
      <c r="B664" s="191"/>
      <c r="C664" s="188" t="str">
        <f>IF(ISERROR(VLOOKUP($A664,参加者名簿!$A:$D,2,FALSE))=TRUE,"",VLOOKUP($A664,参加者名簿!$A:$D,2,FALSE))</f>
        <v/>
      </c>
      <c r="D664" s="189"/>
      <c r="E664" s="186"/>
      <c r="F664" s="187"/>
      <c r="G664" s="188" t="str">
        <f>IF(ISERROR(VLOOKUP($E664,参加者名簿!$A:$D,2,FALSE))=TRUE,"",VLOOKUP($E664,参加者名簿!$A:$D,2,FALSE))</f>
        <v/>
      </c>
      <c r="H664" s="190"/>
      <c r="I664" s="199"/>
    </row>
    <row r="665" spans="1:9" ht="20.100000000000001" customHeight="1" x14ac:dyDescent="0.15">
      <c r="A665" s="186"/>
      <c r="B665" s="191"/>
      <c r="C665" s="188" t="str">
        <f>IF(ISERROR(VLOOKUP($A665,参加者名簿!$A:$D,2,FALSE))=TRUE,"",VLOOKUP($A665,参加者名簿!$A:$D,2,FALSE))</f>
        <v/>
      </c>
      <c r="D665" s="189"/>
      <c r="E665" s="186"/>
      <c r="F665" s="187"/>
      <c r="G665" s="188" t="str">
        <f>IF(ISERROR(VLOOKUP($E665,参加者名簿!$A:$D,2,FALSE))=TRUE,"",VLOOKUP($E665,参加者名簿!$A:$D,2,FALSE))</f>
        <v/>
      </c>
      <c r="H665" s="190"/>
      <c r="I665" s="199"/>
    </row>
    <row r="666" spans="1:9" ht="20.100000000000001" customHeight="1" x14ac:dyDescent="0.15">
      <c r="A666" s="186"/>
      <c r="B666" s="191"/>
      <c r="C666" s="188" t="str">
        <f>IF(ISERROR(VLOOKUP($A666,参加者名簿!$A:$D,2,FALSE))=TRUE,"",VLOOKUP($A666,参加者名簿!$A:$D,2,FALSE))</f>
        <v/>
      </c>
      <c r="D666" s="189"/>
      <c r="E666" s="186"/>
      <c r="F666" s="187"/>
      <c r="G666" s="188" t="str">
        <f>IF(ISERROR(VLOOKUP($E666,参加者名簿!$A:$D,2,FALSE))=TRUE,"",VLOOKUP($E666,参加者名簿!$A:$D,2,FALSE))</f>
        <v/>
      </c>
      <c r="H666" s="190"/>
      <c r="I666" s="199"/>
    </row>
    <row r="667" spans="1:9" ht="20.100000000000001" customHeight="1" x14ac:dyDescent="0.15">
      <c r="A667" s="186"/>
      <c r="B667" s="191"/>
      <c r="C667" s="188" t="str">
        <f>IF(ISERROR(VLOOKUP($A667,参加者名簿!$A:$D,2,FALSE))=TRUE,"",VLOOKUP($A667,参加者名簿!$A:$D,2,FALSE))</f>
        <v/>
      </c>
      <c r="D667" s="189"/>
      <c r="E667" s="186"/>
      <c r="F667" s="187"/>
      <c r="G667" s="188" t="str">
        <f>IF(ISERROR(VLOOKUP($E667,参加者名簿!$A:$D,2,FALSE))=TRUE,"",VLOOKUP($E667,参加者名簿!$A:$D,2,FALSE))</f>
        <v/>
      </c>
      <c r="H667" s="190"/>
      <c r="I667" s="199"/>
    </row>
    <row r="668" spans="1:9" ht="20.100000000000001" customHeight="1" x14ac:dyDescent="0.15">
      <c r="A668" s="186"/>
      <c r="B668" s="191"/>
      <c r="C668" s="188" t="str">
        <f>IF(ISERROR(VLOOKUP($A668,参加者名簿!$A:$D,2,FALSE))=TRUE,"",VLOOKUP($A668,参加者名簿!$A:$D,2,FALSE))</f>
        <v/>
      </c>
      <c r="D668" s="189"/>
      <c r="E668" s="186"/>
      <c r="F668" s="187"/>
      <c r="G668" s="188" t="str">
        <f>IF(ISERROR(VLOOKUP($E668,参加者名簿!$A:$D,2,FALSE))=TRUE,"",VLOOKUP($E668,参加者名簿!$A:$D,2,FALSE))</f>
        <v/>
      </c>
      <c r="H668" s="190"/>
      <c r="I668" s="199"/>
    </row>
    <row r="669" spans="1:9" ht="20.100000000000001" customHeight="1" x14ac:dyDescent="0.15">
      <c r="A669" s="186"/>
      <c r="B669" s="191"/>
      <c r="C669" s="188" t="str">
        <f>IF(ISERROR(VLOOKUP($A669,参加者名簿!$A:$D,2,FALSE))=TRUE,"",VLOOKUP($A669,参加者名簿!$A:$D,2,FALSE))</f>
        <v/>
      </c>
      <c r="D669" s="189"/>
      <c r="E669" s="186"/>
      <c r="F669" s="187"/>
      <c r="G669" s="188" t="str">
        <f>IF(ISERROR(VLOOKUP($E669,参加者名簿!$A:$D,2,FALSE))=TRUE,"",VLOOKUP($E669,参加者名簿!$A:$D,2,FALSE))</f>
        <v/>
      </c>
      <c r="H669" s="190"/>
      <c r="I669" s="199"/>
    </row>
    <row r="670" spans="1:9" ht="20.100000000000001" customHeight="1" x14ac:dyDescent="0.15">
      <c r="A670" s="186"/>
      <c r="B670" s="191"/>
      <c r="C670" s="188" t="str">
        <f>IF(ISERROR(VLOOKUP($A670,参加者名簿!$A:$D,2,FALSE))=TRUE,"",VLOOKUP($A670,参加者名簿!$A:$D,2,FALSE))</f>
        <v/>
      </c>
      <c r="D670" s="189"/>
      <c r="E670" s="186"/>
      <c r="F670" s="187"/>
      <c r="G670" s="188" t="str">
        <f>IF(ISERROR(VLOOKUP($E670,参加者名簿!$A:$D,2,FALSE))=TRUE,"",VLOOKUP($E670,参加者名簿!$A:$D,2,FALSE))</f>
        <v/>
      </c>
      <c r="H670" s="190"/>
      <c r="I670" s="199"/>
    </row>
    <row r="671" spans="1:9" ht="20.100000000000001" customHeight="1" x14ac:dyDescent="0.15">
      <c r="A671" s="186"/>
      <c r="B671" s="191"/>
      <c r="C671" s="188" t="str">
        <f>IF(ISERROR(VLOOKUP($A671,参加者名簿!$A:$D,2,FALSE))=TRUE,"",VLOOKUP($A671,参加者名簿!$A:$D,2,FALSE))</f>
        <v/>
      </c>
      <c r="D671" s="189"/>
      <c r="E671" s="186"/>
      <c r="F671" s="187"/>
      <c r="G671" s="188" t="str">
        <f>IF(ISERROR(VLOOKUP($E671,参加者名簿!$A:$D,2,FALSE))=TRUE,"",VLOOKUP($E671,参加者名簿!$A:$D,2,FALSE))</f>
        <v/>
      </c>
      <c r="H671" s="190"/>
      <c r="I671" s="199"/>
    </row>
    <row r="672" spans="1:9" ht="20.100000000000001" customHeight="1" x14ac:dyDescent="0.15">
      <c r="A672" s="186"/>
      <c r="B672" s="191"/>
      <c r="C672" s="188" t="str">
        <f>IF(ISERROR(VLOOKUP($A672,参加者名簿!$A:$D,2,FALSE))=TRUE,"",VLOOKUP($A672,参加者名簿!$A:$D,2,FALSE))</f>
        <v/>
      </c>
      <c r="D672" s="189"/>
      <c r="E672" s="186"/>
      <c r="F672" s="191"/>
      <c r="G672" s="188" t="str">
        <f>IF(ISERROR(VLOOKUP($E672,参加者名簿!$A:$D,2,FALSE))=TRUE,"",VLOOKUP($E672,参加者名簿!$A:$D,2,FALSE))</f>
        <v/>
      </c>
      <c r="H672" s="190"/>
      <c r="I672" s="199"/>
    </row>
    <row r="673" spans="1:9" ht="20.100000000000001" customHeight="1" x14ac:dyDescent="0.15">
      <c r="A673" s="186"/>
      <c r="B673" s="191"/>
      <c r="C673" s="188" t="str">
        <f>IF(ISERROR(VLOOKUP($A673,参加者名簿!$A:$D,2,FALSE))=TRUE,"",VLOOKUP($A673,参加者名簿!$A:$D,2,FALSE))</f>
        <v/>
      </c>
      <c r="D673" s="189"/>
      <c r="E673" s="186"/>
      <c r="F673" s="191"/>
      <c r="G673" s="188" t="str">
        <f>IF(ISERROR(VLOOKUP($E673,参加者名簿!$A:$D,2,FALSE))=TRUE,"",VLOOKUP($E673,参加者名簿!$A:$D,2,FALSE))</f>
        <v/>
      </c>
      <c r="H673" s="190"/>
      <c r="I673" s="199"/>
    </row>
    <row r="674" spans="1:9" ht="20.100000000000001" customHeight="1" x14ac:dyDescent="0.15">
      <c r="A674" s="186"/>
      <c r="B674" s="191"/>
      <c r="C674" s="188" t="str">
        <f>IF(ISERROR(VLOOKUP($A674,参加者名簿!$A:$D,2,FALSE))=TRUE,"",VLOOKUP($A674,参加者名簿!$A:$D,2,FALSE))</f>
        <v/>
      </c>
      <c r="D674" s="189"/>
      <c r="E674" s="186"/>
      <c r="F674" s="191"/>
      <c r="G674" s="188" t="str">
        <f>IF(ISERROR(VLOOKUP($E674,参加者名簿!$A:$D,2,FALSE))=TRUE,"",VLOOKUP($E674,参加者名簿!$A:$D,2,FALSE))</f>
        <v/>
      </c>
      <c r="H674" s="190"/>
      <c r="I674" s="199"/>
    </row>
    <row r="675" spans="1:9" ht="20.100000000000001" customHeight="1" x14ac:dyDescent="0.15">
      <c r="A675" s="186"/>
      <c r="B675" s="191"/>
      <c r="C675" s="188" t="str">
        <f>IF(ISERROR(VLOOKUP($A675,参加者名簿!$A:$D,2,FALSE))=TRUE,"",VLOOKUP($A675,参加者名簿!$A:$D,2,FALSE))</f>
        <v/>
      </c>
      <c r="D675" s="189"/>
      <c r="E675" s="186"/>
      <c r="F675" s="191"/>
      <c r="G675" s="188" t="str">
        <f>IF(ISERROR(VLOOKUP($E675,参加者名簿!$A:$D,2,FALSE))=TRUE,"",VLOOKUP($E675,参加者名簿!$A:$D,2,FALSE))</f>
        <v/>
      </c>
      <c r="H675" s="190"/>
      <c r="I675" s="199"/>
    </row>
    <row r="676" spans="1:9" ht="20.100000000000001" customHeight="1" x14ac:dyDescent="0.15">
      <c r="A676" s="186"/>
      <c r="B676" s="191"/>
      <c r="C676" s="188" t="str">
        <f>IF(ISERROR(VLOOKUP($A676,参加者名簿!$A:$D,2,FALSE))=TRUE,"",VLOOKUP($A676,参加者名簿!$A:$D,2,FALSE))</f>
        <v/>
      </c>
      <c r="D676" s="189"/>
      <c r="E676" s="186"/>
      <c r="F676" s="191"/>
      <c r="G676" s="188" t="str">
        <f>IF(ISERROR(VLOOKUP($E676,参加者名簿!$A:$D,2,FALSE))=TRUE,"",VLOOKUP($E676,参加者名簿!$A:$D,2,FALSE))</f>
        <v/>
      </c>
      <c r="H676" s="190"/>
      <c r="I676" s="199"/>
    </row>
    <row r="677" spans="1:9" ht="20.100000000000001" customHeight="1" thickBot="1" x14ac:dyDescent="0.2">
      <c r="A677" s="186"/>
      <c r="B677" s="191"/>
      <c r="C677" s="188" t="str">
        <f>IF(ISERROR(VLOOKUP($A677,参加者名簿!$A:$D,2,FALSE))=TRUE,"",VLOOKUP($A677,参加者名簿!$A:$D,2,FALSE))</f>
        <v/>
      </c>
      <c r="D677" s="189"/>
      <c r="E677" s="186"/>
      <c r="F677" s="191"/>
      <c r="G677" s="188" t="str">
        <f>IF(ISERROR(VLOOKUP($E677,参加者名簿!$A:$D,2,FALSE))=TRUE,"",VLOOKUP($E677,参加者名簿!$A:$D,2,FALSE))</f>
        <v/>
      </c>
      <c r="H677" s="190"/>
      <c r="I677" s="199"/>
    </row>
    <row r="678" spans="1:9" ht="20.100000000000001" customHeight="1" thickBot="1" x14ac:dyDescent="0.2">
      <c r="A678" s="192" t="s">
        <v>488</v>
      </c>
      <c r="B678" s="193">
        <f>COUNTIFS(C657:C677,"農業者",D657:D677,"○")+COUNTIFS(G657:G677,"農業者",H657:H677,"○")</f>
        <v>0</v>
      </c>
      <c r="C678" s="265" t="s">
        <v>489</v>
      </c>
      <c r="D678" s="266"/>
      <c r="E678" s="193">
        <f>COUNTIFS(C657:C677,"農業者以外",D657:D677,"○")+COUNTIFS(G657:G677,"農業者以外",H657:H677,"○")</f>
        <v>0</v>
      </c>
      <c r="F678" s="194" t="s">
        <v>490</v>
      </c>
      <c r="G678" s="267">
        <f>SUMIF(D657:D677,"○",B657:B677)+SUMIF(H657:H677,"○",F657:F677)</f>
        <v>0</v>
      </c>
      <c r="H678" s="268"/>
      <c r="I678" s="227"/>
    </row>
    <row r="679" spans="1:9" ht="20.100000000000001" customHeight="1" x14ac:dyDescent="0.15">
      <c r="A679" s="195" t="s">
        <v>491</v>
      </c>
      <c r="B679" s="196"/>
      <c r="C679" s="196"/>
      <c r="D679" s="196"/>
      <c r="E679" s="196"/>
      <c r="F679" s="196"/>
      <c r="G679" s="196"/>
      <c r="H679" s="197"/>
      <c r="I679" s="199"/>
    </row>
    <row r="680" spans="1:9" ht="20.100000000000001" customHeight="1" x14ac:dyDescent="0.15">
      <c r="A680" s="198"/>
      <c r="B680" s="199"/>
      <c r="C680" s="199"/>
      <c r="D680" s="199"/>
      <c r="E680" s="199"/>
      <c r="F680" s="199"/>
      <c r="G680" s="199"/>
      <c r="H680" s="200"/>
      <c r="I680" s="199"/>
    </row>
    <row r="681" spans="1:9" ht="20.100000000000001" customHeight="1" x14ac:dyDescent="0.15">
      <c r="A681" s="198"/>
      <c r="B681" s="199"/>
      <c r="C681" s="199"/>
      <c r="D681" s="199"/>
      <c r="E681" s="199"/>
      <c r="F681" s="199"/>
      <c r="G681" s="199"/>
      <c r="H681" s="200"/>
      <c r="I681" s="199"/>
    </row>
    <row r="682" spans="1:9" ht="20.100000000000001" customHeight="1" x14ac:dyDescent="0.15">
      <c r="A682" s="198"/>
      <c r="B682" s="199"/>
      <c r="C682" s="199"/>
      <c r="D682" s="199"/>
      <c r="E682" s="199"/>
      <c r="F682" s="199"/>
      <c r="G682" s="199"/>
      <c r="H682" s="200"/>
      <c r="I682" s="199"/>
    </row>
    <row r="683" spans="1:9" ht="20.100000000000001" customHeight="1" x14ac:dyDescent="0.15">
      <c r="A683" s="198"/>
      <c r="B683" s="199"/>
      <c r="C683" s="199"/>
      <c r="D683" s="199"/>
      <c r="E683" s="199"/>
      <c r="F683" s="199"/>
      <c r="G683" s="199"/>
      <c r="H683" s="200"/>
      <c r="I683" s="199"/>
    </row>
    <row r="684" spans="1:9" ht="20.100000000000001" customHeight="1" x14ac:dyDescent="0.15">
      <c r="A684" s="198"/>
      <c r="B684" s="199"/>
      <c r="C684" s="199"/>
      <c r="D684" s="199"/>
      <c r="E684" s="199"/>
      <c r="F684" s="199"/>
      <c r="G684" s="199"/>
      <c r="H684" s="200"/>
      <c r="I684" s="199"/>
    </row>
    <row r="685" spans="1:9" ht="20.100000000000001" customHeight="1" x14ac:dyDescent="0.15">
      <c r="A685" s="198"/>
      <c r="B685" s="199"/>
      <c r="C685" s="199"/>
      <c r="D685" s="199"/>
      <c r="E685" s="199"/>
      <c r="F685" s="199"/>
      <c r="G685" s="199"/>
      <c r="H685" s="200"/>
      <c r="I685" s="199"/>
    </row>
    <row r="686" spans="1:9" ht="20.100000000000001" customHeight="1" x14ac:dyDescent="0.15">
      <c r="A686" s="198"/>
      <c r="B686" s="199"/>
      <c r="C686" s="199"/>
      <c r="D686" s="199"/>
      <c r="E686" s="199"/>
      <c r="F686" s="199"/>
      <c r="G686" s="199"/>
      <c r="H686" s="200"/>
      <c r="I686" s="199"/>
    </row>
    <row r="687" spans="1:9" ht="20.100000000000001" customHeight="1" thickBot="1" x14ac:dyDescent="0.2">
      <c r="A687" s="201"/>
      <c r="B687" s="202"/>
      <c r="C687" s="202"/>
      <c r="D687" s="202"/>
      <c r="E687" s="202"/>
      <c r="F687" s="202"/>
      <c r="G687" s="202"/>
      <c r="H687" s="203"/>
      <c r="I687" s="199"/>
    </row>
    <row r="688" spans="1:9" ht="20.100000000000001" customHeight="1" thickBot="1" x14ac:dyDescent="0.2">
      <c r="A688" s="204" t="s">
        <v>492</v>
      </c>
      <c r="B688" s="205" t="s">
        <v>493</v>
      </c>
      <c r="C688" s="205" t="s">
        <v>494</v>
      </c>
      <c r="D688" s="206"/>
    </row>
    <row r="689" spans="1:20" ht="20.100000000000001" customHeight="1" thickBot="1" x14ac:dyDescent="0.25">
      <c r="A689" s="255" t="str">
        <f>A646</f>
        <v>令和</v>
      </c>
      <c r="B689" s="247">
        <f>B646</f>
        <v>3</v>
      </c>
      <c r="C689" s="332" t="str">
        <f>C646</f>
        <v>年度　多面的機能支払交付金に係る作業日報</v>
      </c>
      <c r="D689" s="332"/>
      <c r="E689" s="332"/>
      <c r="F689" s="332"/>
      <c r="G689" s="178" t="s">
        <v>478</v>
      </c>
      <c r="H689" s="256">
        <f>H646+1</f>
        <v>17</v>
      </c>
      <c r="I689" s="223">
        <f>H689</f>
        <v>17</v>
      </c>
      <c r="J689" s="222">
        <f>F690</f>
        <v>0</v>
      </c>
      <c r="K689" s="222">
        <f>B691</f>
        <v>0</v>
      </c>
      <c r="L689" s="246" t="e">
        <f>F691-J692</f>
        <v>#VALUE!</v>
      </c>
      <c r="M689" s="244">
        <f>B721</f>
        <v>0</v>
      </c>
      <c r="N689" s="244">
        <f>E721</f>
        <v>0</v>
      </c>
      <c r="O689" s="222">
        <f>B693</f>
        <v>0</v>
      </c>
      <c r="P689" s="222">
        <f>D693</f>
        <v>0</v>
      </c>
      <c r="Q689" s="222">
        <f>F693</f>
        <v>0</v>
      </c>
      <c r="R689" s="33">
        <f>B697</f>
        <v>0</v>
      </c>
      <c r="S689" s="33">
        <f>D697</f>
        <v>0</v>
      </c>
      <c r="T689" s="33">
        <f>F697</f>
        <v>0</v>
      </c>
    </row>
    <row r="690" spans="1:20" ht="20.100000000000001" customHeight="1" thickBot="1" x14ac:dyDescent="0.25">
      <c r="A690" s="180" t="s">
        <v>479</v>
      </c>
      <c r="B690" s="277" t="str">
        <f>B647</f>
        <v>○○活動組織</v>
      </c>
      <c r="C690" s="277"/>
      <c r="D690" s="277"/>
      <c r="E690" s="181" t="s">
        <v>480</v>
      </c>
      <c r="F690" s="278"/>
      <c r="G690" s="279"/>
      <c r="H690" s="280"/>
      <c r="I690" s="224"/>
      <c r="M690" s="222"/>
      <c r="N690" s="222"/>
      <c r="O690" s="222"/>
      <c r="P690" s="222"/>
      <c r="Q690" s="222"/>
      <c r="R690" s="222"/>
    </row>
    <row r="691" spans="1:20" ht="20.100000000000001" customHeight="1" x14ac:dyDescent="0.15">
      <c r="A691" s="212" t="s">
        <v>12</v>
      </c>
      <c r="B691" s="219"/>
      <c r="C691" s="281" t="s">
        <v>481</v>
      </c>
      <c r="D691" s="281"/>
      <c r="E691" s="219"/>
      <c r="F691" s="218" t="str">
        <f>IF((E691-B691)*24=0,"",(E691-B691)*24)</f>
        <v/>
      </c>
      <c r="G691" s="282" t="s">
        <v>482</v>
      </c>
      <c r="H691" s="283"/>
      <c r="I691" s="225"/>
    </row>
    <row r="692" spans="1:20" ht="20.100000000000001" customHeight="1" thickBot="1" x14ac:dyDescent="0.2">
      <c r="A692" s="214" t="s">
        <v>498</v>
      </c>
      <c r="B692" s="220"/>
      <c r="C692" s="273" t="s">
        <v>481</v>
      </c>
      <c r="D692" s="273"/>
      <c r="E692" s="220"/>
      <c r="F692" s="217" t="str">
        <f>IF((E692-B692)*24=0,"",(E692-B692)*24)</f>
        <v/>
      </c>
      <c r="G692" s="274" t="s">
        <v>482</v>
      </c>
      <c r="H692" s="275"/>
      <c r="I692" s="225"/>
      <c r="J692" s="33">
        <f>IF(F692="",0,F692)</f>
        <v>0</v>
      </c>
    </row>
    <row r="693" spans="1:20" ht="20.100000000000001" customHeight="1" thickTop="1" x14ac:dyDescent="0.15">
      <c r="A693" s="212" t="s">
        <v>495</v>
      </c>
      <c r="B693" s="324"/>
      <c r="C693" s="325"/>
      <c r="D693" s="324"/>
      <c r="E693" s="325"/>
      <c r="F693" s="324"/>
      <c r="G693" s="325"/>
      <c r="H693" s="208"/>
      <c r="I693" s="226"/>
    </row>
    <row r="694" spans="1:20" ht="20.100000000000001" customHeight="1" x14ac:dyDescent="0.15">
      <c r="A694" s="213" t="s">
        <v>496</v>
      </c>
      <c r="B694" s="269" t="str">
        <f>IF(B$607="","",(IFERROR(VLOOKUP(B$607,【選択肢】!$K$3:$O$74,2,)," ")))</f>
        <v/>
      </c>
      <c r="C694" s="270"/>
      <c r="D694" s="269" t="str">
        <f>IF(D$607="","",(IFERROR(VLOOKUP(D$607,【選択肢】!$K$3:$O$74,2,)," ")))</f>
        <v/>
      </c>
      <c r="E694" s="270"/>
      <c r="F694" s="269" t="str">
        <f>IF(F$607="","",(IFERROR(VLOOKUP(F$607,【選択肢】!$K$3:$O$74,2,)," ")))</f>
        <v/>
      </c>
      <c r="G694" s="270"/>
      <c r="H694" s="210"/>
      <c r="I694" s="226"/>
    </row>
    <row r="695" spans="1:20" ht="20.100000000000001" customHeight="1" x14ac:dyDescent="0.15">
      <c r="A695" s="213" t="s">
        <v>17</v>
      </c>
      <c r="B695" s="269" t="str">
        <f>IF(B$607="","",(IFERROR(VLOOKUP(B$607,【選択肢】!$K$3:$O$74,4,)," ")))</f>
        <v/>
      </c>
      <c r="C695" s="270"/>
      <c r="D695" s="269" t="str">
        <f>IF(D$607="","",(IFERROR(VLOOKUP(D$607,【選択肢】!$K$3:$O$74,4,)," ")))</f>
        <v/>
      </c>
      <c r="E695" s="270"/>
      <c r="F695" s="269" t="str">
        <f>IF(F$607="","",(IFERROR(VLOOKUP(F$607,【選択肢】!$K$3:$O$74,4,)," ")))</f>
        <v/>
      </c>
      <c r="G695" s="270"/>
      <c r="H695" s="210"/>
      <c r="I695" s="226"/>
    </row>
    <row r="696" spans="1:20" ht="20.100000000000001" customHeight="1" x14ac:dyDescent="0.15">
      <c r="A696" s="214" t="s">
        <v>497</v>
      </c>
      <c r="B696" s="269" t="str">
        <f>IF(B$607="","",(IFERROR(VLOOKUP(B$607,【選択肢】!$K$3:$O$74,5,)," ")))</f>
        <v/>
      </c>
      <c r="C696" s="270"/>
      <c r="D696" s="269" t="str">
        <f>IF(D$607="","",(IFERROR(VLOOKUP(D$607,【選択肢】!$K$3:$O$74,5,)," ")))</f>
        <v/>
      </c>
      <c r="E696" s="270"/>
      <c r="F696" s="269" t="str">
        <f>IF(F$607="","",(IFERROR(VLOOKUP(F$607,【選択肢】!$K$3:$O$74,5,)," ")))</f>
        <v/>
      </c>
      <c r="G696" s="270"/>
      <c r="H696" s="211"/>
      <c r="I696" s="226"/>
    </row>
    <row r="697" spans="1:20" ht="20.100000000000001" customHeight="1" thickBot="1" x14ac:dyDescent="0.2">
      <c r="A697" s="215" t="s">
        <v>9</v>
      </c>
      <c r="B697" s="328"/>
      <c r="C697" s="329"/>
      <c r="D697" s="328"/>
      <c r="E697" s="329"/>
      <c r="F697" s="330"/>
      <c r="G697" s="331"/>
      <c r="H697" s="209"/>
      <c r="I697" s="226"/>
    </row>
    <row r="698" spans="1:20" ht="20.100000000000001" customHeight="1" x14ac:dyDescent="0.15">
      <c r="A698" s="326" t="s">
        <v>483</v>
      </c>
      <c r="B698" s="263"/>
      <c r="C698" s="263"/>
      <c r="D698" s="263"/>
      <c r="E698" s="263"/>
      <c r="F698" s="263"/>
      <c r="G698" s="263"/>
      <c r="H698" s="327"/>
      <c r="I698" s="216"/>
    </row>
    <row r="699" spans="1:20" ht="20.100000000000001" customHeight="1" x14ac:dyDescent="0.15">
      <c r="A699" s="182" t="s">
        <v>484</v>
      </c>
      <c r="B699" s="183" t="s">
        <v>485</v>
      </c>
      <c r="C699" s="184" t="s">
        <v>474</v>
      </c>
      <c r="D699" s="185" t="s">
        <v>486</v>
      </c>
      <c r="E699" s="182" t="s">
        <v>484</v>
      </c>
      <c r="F699" s="183" t="s">
        <v>485</v>
      </c>
      <c r="G699" s="184" t="s">
        <v>474</v>
      </c>
      <c r="H699" s="185" t="s">
        <v>486</v>
      </c>
      <c r="I699" s="216"/>
    </row>
    <row r="700" spans="1:20" ht="20.100000000000001" customHeight="1" x14ac:dyDescent="0.15">
      <c r="A700" s="186"/>
      <c r="B700" s="187"/>
      <c r="C700" s="188" t="str">
        <f>IF(ISERROR(VLOOKUP($A700,参加者名簿!$A:$D,2,FALSE))=TRUE,"",VLOOKUP($A700,参加者名簿!$A:$D,2,FALSE))</f>
        <v/>
      </c>
      <c r="D700" s="189"/>
      <c r="E700" s="186"/>
      <c r="F700" s="187"/>
      <c r="G700" s="188" t="str">
        <f>IF(ISERROR(VLOOKUP($E700,参加者名簿!$A:$D,2,FALSE))=TRUE,"",VLOOKUP($E700,参加者名簿!$A:$D,2,FALSE))</f>
        <v/>
      </c>
      <c r="H700" s="190"/>
      <c r="I700" s="199"/>
    </row>
    <row r="701" spans="1:20" ht="20.100000000000001" customHeight="1" x14ac:dyDescent="0.15">
      <c r="A701" s="186"/>
      <c r="B701" s="187"/>
      <c r="C701" s="188" t="str">
        <f>IF(ISERROR(VLOOKUP($A701,参加者名簿!$A:$D,2,FALSE))=TRUE,"",VLOOKUP($A701,参加者名簿!$A:$D,2,FALSE))</f>
        <v/>
      </c>
      <c r="D701" s="189"/>
      <c r="E701" s="186"/>
      <c r="F701" s="187"/>
      <c r="G701" s="188" t="str">
        <f>IF(ISERROR(VLOOKUP($E701,参加者名簿!$A:$D,2,FALSE))=TRUE,"",VLOOKUP($E701,参加者名簿!$A:$D,2,FALSE))</f>
        <v/>
      </c>
      <c r="H701" s="190"/>
      <c r="I701" s="199"/>
    </row>
    <row r="702" spans="1:20" ht="20.100000000000001" customHeight="1" x14ac:dyDescent="0.15">
      <c r="A702" s="186"/>
      <c r="B702" s="187"/>
      <c r="C702" s="188" t="str">
        <f>IF(ISERROR(VLOOKUP($A702,参加者名簿!$A:$D,2,FALSE))=TRUE,"",VLOOKUP($A702,参加者名簿!$A:$D,2,FALSE))</f>
        <v/>
      </c>
      <c r="D702" s="189"/>
      <c r="E702" s="186"/>
      <c r="F702" s="187"/>
      <c r="G702" s="188" t="str">
        <f>IF(ISERROR(VLOOKUP($E702,参加者名簿!$A:$D,2,FALSE))=TRUE,"",VLOOKUP($E702,参加者名簿!$A:$D,2,FALSE))</f>
        <v/>
      </c>
      <c r="H702" s="190"/>
      <c r="I702" s="199"/>
    </row>
    <row r="703" spans="1:20" ht="20.100000000000001" customHeight="1" x14ac:dyDescent="0.15">
      <c r="A703" s="186"/>
      <c r="B703" s="187"/>
      <c r="C703" s="188" t="str">
        <f>IF(ISERROR(VLOOKUP($A703,参加者名簿!$A:$D,2,FALSE))=TRUE,"",VLOOKUP($A703,参加者名簿!$A:$D,2,FALSE))</f>
        <v/>
      </c>
      <c r="D703" s="189"/>
      <c r="E703" s="186"/>
      <c r="F703" s="187"/>
      <c r="G703" s="188" t="str">
        <f>IF(ISERROR(VLOOKUP($E703,参加者名簿!$A:$D,2,FALSE))=TRUE,"",VLOOKUP($E703,参加者名簿!$A:$D,2,FALSE))</f>
        <v/>
      </c>
      <c r="H703" s="190"/>
      <c r="I703" s="199"/>
    </row>
    <row r="704" spans="1:20" ht="20.100000000000001" customHeight="1" x14ac:dyDescent="0.15">
      <c r="A704" s="186"/>
      <c r="B704" s="187"/>
      <c r="C704" s="188" t="str">
        <f>IF(ISERROR(VLOOKUP($A704,参加者名簿!$A:$D,2,FALSE))=TRUE,"",VLOOKUP($A704,参加者名簿!$A:$D,2,FALSE))</f>
        <v/>
      </c>
      <c r="D704" s="189"/>
      <c r="E704" s="186"/>
      <c r="F704" s="187"/>
      <c r="G704" s="188" t="str">
        <f>IF(ISERROR(VLOOKUP($E704,参加者名簿!$A:$D,2,FALSE))=TRUE,"",VLOOKUP($E704,参加者名簿!$A:$D,2,FALSE))</f>
        <v/>
      </c>
      <c r="H704" s="190"/>
      <c r="I704" s="199"/>
    </row>
    <row r="705" spans="1:9" ht="20.100000000000001" customHeight="1" x14ac:dyDescent="0.15">
      <c r="A705" s="186"/>
      <c r="B705" s="187"/>
      <c r="C705" s="188" t="str">
        <f>IF(ISERROR(VLOOKUP($A705,参加者名簿!$A:$D,2,FALSE))=TRUE,"",VLOOKUP($A705,参加者名簿!$A:$D,2,FALSE))</f>
        <v/>
      </c>
      <c r="D705" s="189"/>
      <c r="E705" s="186"/>
      <c r="F705" s="187"/>
      <c r="G705" s="188" t="str">
        <f>IF(ISERROR(VLOOKUP($E705,参加者名簿!$A:$D,2,FALSE))=TRUE,"",VLOOKUP($E705,参加者名簿!$A:$D,2,FALSE))</f>
        <v/>
      </c>
      <c r="H705" s="190"/>
      <c r="I705" s="199"/>
    </row>
    <row r="706" spans="1:9" ht="20.100000000000001" customHeight="1" x14ac:dyDescent="0.15">
      <c r="A706" s="186"/>
      <c r="B706" s="191"/>
      <c r="C706" s="188" t="str">
        <f>IF(ISERROR(VLOOKUP($A706,参加者名簿!$A:$D,2,FALSE))=TRUE,"",VLOOKUP($A706,参加者名簿!$A:$D,2,FALSE))</f>
        <v/>
      </c>
      <c r="D706" s="189"/>
      <c r="E706" s="186"/>
      <c r="F706" s="187"/>
      <c r="G706" s="188" t="str">
        <f>IF(ISERROR(VLOOKUP($E706,参加者名簿!$A:$D,2,FALSE))=TRUE,"",VLOOKUP($E706,参加者名簿!$A:$D,2,FALSE))</f>
        <v/>
      </c>
      <c r="H706" s="190"/>
      <c r="I706" s="199"/>
    </row>
    <row r="707" spans="1:9" ht="20.100000000000001" customHeight="1" x14ac:dyDescent="0.15">
      <c r="A707" s="186"/>
      <c r="B707" s="191"/>
      <c r="C707" s="188" t="str">
        <f>IF(ISERROR(VLOOKUP($A707,参加者名簿!$A:$D,2,FALSE))=TRUE,"",VLOOKUP($A707,参加者名簿!$A:$D,2,FALSE))</f>
        <v/>
      </c>
      <c r="D707" s="189"/>
      <c r="E707" s="186"/>
      <c r="F707" s="187"/>
      <c r="G707" s="188" t="str">
        <f>IF(ISERROR(VLOOKUP($E707,参加者名簿!$A:$D,2,FALSE))=TRUE,"",VLOOKUP($E707,参加者名簿!$A:$D,2,FALSE))</f>
        <v/>
      </c>
      <c r="H707" s="190"/>
      <c r="I707" s="199"/>
    </row>
    <row r="708" spans="1:9" ht="20.100000000000001" customHeight="1" x14ac:dyDescent="0.15">
      <c r="A708" s="186"/>
      <c r="B708" s="191"/>
      <c r="C708" s="188" t="str">
        <f>IF(ISERROR(VLOOKUP($A708,参加者名簿!$A:$D,2,FALSE))=TRUE,"",VLOOKUP($A708,参加者名簿!$A:$D,2,FALSE))</f>
        <v/>
      </c>
      <c r="D708" s="189"/>
      <c r="E708" s="186"/>
      <c r="F708" s="187"/>
      <c r="G708" s="188" t="str">
        <f>IF(ISERROR(VLOOKUP($E708,参加者名簿!$A:$D,2,FALSE))=TRUE,"",VLOOKUP($E708,参加者名簿!$A:$D,2,FALSE))</f>
        <v/>
      </c>
      <c r="H708" s="190"/>
      <c r="I708" s="199"/>
    </row>
    <row r="709" spans="1:9" ht="20.100000000000001" customHeight="1" x14ac:dyDescent="0.15">
      <c r="A709" s="186"/>
      <c r="B709" s="191"/>
      <c r="C709" s="188" t="str">
        <f>IF(ISERROR(VLOOKUP($A709,参加者名簿!$A:$D,2,FALSE))=TRUE,"",VLOOKUP($A709,参加者名簿!$A:$D,2,FALSE))</f>
        <v/>
      </c>
      <c r="D709" s="189"/>
      <c r="E709" s="186"/>
      <c r="F709" s="187"/>
      <c r="G709" s="188" t="str">
        <f>IF(ISERROR(VLOOKUP($E709,参加者名簿!$A:$D,2,FALSE))=TRUE,"",VLOOKUP($E709,参加者名簿!$A:$D,2,FALSE))</f>
        <v/>
      </c>
      <c r="H709" s="190"/>
      <c r="I709" s="199"/>
    </row>
    <row r="710" spans="1:9" ht="20.100000000000001" customHeight="1" x14ac:dyDescent="0.15">
      <c r="A710" s="186"/>
      <c r="B710" s="191"/>
      <c r="C710" s="188" t="str">
        <f>IF(ISERROR(VLOOKUP($A710,参加者名簿!$A:$D,2,FALSE))=TRUE,"",VLOOKUP($A710,参加者名簿!$A:$D,2,FALSE))</f>
        <v/>
      </c>
      <c r="D710" s="189"/>
      <c r="E710" s="186"/>
      <c r="F710" s="187"/>
      <c r="G710" s="188" t="str">
        <f>IF(ISERROR(VLOOKUP($E710,参加者名簿!$A:$D,2,FALSE))=TRUE,"",VLOOKUP($E710,参加者名簿!$A:$D,2,FALSE))</f>
        <v/>
      </c>
      <c r="H710" s="190"/>
      <c r="I710" s="199"/>
    </row>
    <row r="711" spans="1:9" ht="20.100000000000001" customHeight="1" x14ac:dyDescent="0.15">
      <c r="A711" s="186"/>
      <c r="B711" s="191"/>
      <c r="C711" s="188" t="str">
        <f>IF(ISERROR(VLOOKUP($A711,参加者名簿!$A:$D,2,FALSE))=TRUE,"",VLOOKUP($A711,参加者名簿!$A:$D,2,FALSE))</f>
        <v/>
      </c>
      <c r="D711" s="189"/>
      <c r="E711" s="186"/>
      <c r="F711" s="187"/>
      <c r="G711" s="188" t="str">
        <f>IF(ISERROR(VLOOKUP($E711,参加者名簿!$A:$D,2,FALSE))=TRUE,"",VLOOKUP($E711,参加者名簿!$A:$D,2,FALSE))</f>
        <v/>
      </c>
      <c r="H711" s="190"/>
      <c r="I711" s="199"/>
    </row>
    <row r="712" spans="1:9" ht="20.100000000000001" customHeight="1" x14ac:dyDescent="0.15">
      <c r="A712" s="186"/>
      <c r="B712" s="191"/>
      <c r="C712" s="188" t="str">
        <f>IF(ISERROR(VLOOKUP($A712,参加者名簿!$A:$D,2,FALSE))=TRUE,"",VLOOKUP($A712,参加者名簿!$A:$D,2,FALSE))</f>
        <v/>
      </c>
      <c r="D712" s="189"/>
      <c r="E712" s="186"/>
      <c r="F712" s="187"/>
      <c r="G712" s="188" t="str">
        <f>IF(ISERROR(VLOOKUP($E712,参加者名簿!$A:$D,2,FALSE))=TRUE,"",VLOOKUP($E712,参加者名簿!$A:$D,2,FALSE))</f>
        <v/>
      </c>
      <c r="H712" s="190"/>
      <c r="I712" s="199"/>
    </row>
    <row r="713" spans="1:9" ht="20.100000000000001" customHeight="1" x14ac:dyDescent="0.15">
      <c r="A713" s="186"/>
      <c r="B713" s="191"/>
      <c r="C713" s="188" t="str">
        <f>IF(ISERROR(VLOOKUP($A713,参加者名簿!$A:$D,2,FALSE))=TRUE,"",VLOOKUP($A713,参加者名簿!$A:$D,2,FALSE))</f>
        <v/>
      </c>
      <c r="D713" s="189"/>
      <c r="E713" s="186"/>
      <c r="F713" s="187"/>
      <c r="G713" s="188" t="str">
        <f>IF(ISERROR(VLOOKUP($E713,参加者名簿!$A:$D,2,FALSE))=TRUE,"",VLOOKUP($E713,参加者名簿!$A:$D,2,FALSE))</f>
        <v/>
      </c>
      <c r="H713" s="190"/>
      <c r="I713" s="199"/>
    </row>
    <row r="714" spans="1:9" ht="20.100000000000001" customHeight="1" x14ac:dyDescent="0.15">
      <c r="A714" s="186"/>
      <c r="B714" s="191"/>
      <c r="C714" s="188" t="str">
        <f>IF(ISERROR(VLOOKUP($A714,参加者名簿!$A:$D,2,FALSE))=TRUE,"",VLOOKUP($A714,参加者名簿!$A:$D,2,FALSE))</f>
        <v/>
      </c>
      <c r="D714" s="189"/>
      <c r="E714" s="186"/>
      <c r="F714" s="187"/>
      <c r="G714" s="188" t="str">
        <f>IF(ISERROR(VLOOKUP($E714,参加者名簿!$A:$D,2,FALSE))=TRUE,"",VLOOKUP($E714,参加者名簿!$A:$D,2,FALSE))</f>
        <v/>
      </c>
      <c r="H714" s="190"/>
      <c r="I714" s="199"/>
    </row>
    <row r="715" spans="1:9" ht="20.100000000000001" customHeight="1" x14ac:dyDescent="0.15">
      <c r="A715" s="186"/>
      <c r="B715" s="191"/>
      <c r="C715" s="188" t="str">
        <f>IF(ISERROR(VLOOKUP($A715,参加者名簿!$A:$D,2,FALSE))=TRUE,"",VLOOKUP($A715,参加者名簿!$A:$D,2,FALSE))</f>
        <v/>
      </c>
      <c r="D715" s="189"/>
      <c r="E715" s="186"/>
      <c r="F715" s="191"/>
      <c r="G715" s="188" t="str">
        <f>IF(ISERROR(VLOOKUP($E715,参加者名簿!$A:$D,2,FALSE))=TRUE,"",VLOOKUP($E715,参加者名簿!$A:$D,2,FALSE))</f>
        <v/>
      </c>
      <c r="H715" s="190"/>
      <c r="I715" s="199"/>
    </row>
    <row r="716" spans="1:9" ht="20.100000000000001" customHeight="1" x14ac:dyDescent="0.15">
      <c r="A716" s="186"/>
      <c r="B716" s="191"/>
      <c r="C716" s="188" t="str">
        <f>IF(ISERROR(VLOOKUP($A716,参加者名簿!$A:$D,2,FALSE))=TRUE,"",VLOOKUP($A716,参加者名簿!$A:$D,2,FALSE))</f>
        <v/>
      </c>
      <c r="D716" s="189"/>
      <c r="E716" s="186"/>
      <c r="F716" s="191"/>
      <c r="G716" s="188" t="str">
        <f>IF(ISERROR(VLOOKUP($E716,参加者名簿!$A:$D,2,FALSE))=TRUE,"",VLOOKUP($E716,参加者名簿!$A:$D,2,FALSE))</f>
        <v/>
      </c>
      <c r="H716" s="190"/>
      <c r="I716" s="199"/>
    </row>
    <row r="717" spans="1:9" ht="20.100000000000001" customHeight="1" x14ac:dyDescent="0.15">
      <c r="A717" s="186"/>
      <c r="B717" s="191"/>
      <c r="C717" s="188" t="str">
        <f>IF(ISERROR(VLOOKUP($A717,参加者名簿!$A:$D,2,FALSE))=TRUE,"",VLOOKUP($A717,参加者名簿!$A:$D,2,FALSE))</f>
        <v/>
      </c>
      <c r="D717" s="189"/>
      <c r="E717" s="186"/>
      <c r="F717" s="191"/>
      <c r="G717" s="188" t="str">
        <f>IF(ISERROR(VLOOKUP($E717,参加者名簿!$A:$D,2,FALSE))=TRUE,"",VLOOKUP($E717,参加者名簿!$A:$D,2,FALSE))</f>
        <v/>
      </c>
      <c r="H717" s="190"/>
      <c r="I717" s="199"/>
    </row>
    <row r="718" spans="1:9" ht="20.100000000000001" customHeight="1" x14ac:dyDescent="0.15">
      <c r="A718" s="186"/>
      <c r="B718" s="191"/>
      <c r="C718" s="188" t="str">
        <f>IF(ISERROR(VLOOKUP($A718,参加者名簿!$A:$D,2,FALSE))=TRUE,"",VLOOKUP($A718,参加者名簿!$A:$D,2,FALSE))</f>
        <v/>
      </c>
      <c r="D718" s="189"/>
      <c r="E718" s="186"/>
      <c r="F718" s="191"/>
      <c r="G718" s="188" t="str">
        <f>IF(ISERROR(VLOOKUP($E718,参加者名簿!$A:$D,2,FALSE))=TRUE,"",VLOOKUP($E718,参加者名簿!$A:$D,2,FALSE))</f>
        <v/>
      </c>
      <c r="H718" s="190"/>
      <c r="I718" s="199"/>
    </row>
    <row r="719" spans="1:9" ht="20.100000000000001" customHeight="1" x14ac:dyDescent="0.15">
      <c r="A719" s="186"/>
      <c r="B719" s="191"/>
      <c r="C719" s="188" t="str">
        <f>IF(ISERROR(VLOOKUP($A719,参加者名簿!$A:$D,2,FALSE))=TRUE,"",VLOOKUP($A719,参加者名簿!$A:$D,2,FALSE))</f>
        <v/>
      </c>
      <c r="D719" s="189"/>
      <c r="E719" s="186"/>
      <c r="F719" s="191"/>
      <c r="G719" s="188" t="str">
        <f>IF(ISERROR(VLOOKUP($E719,参加者名簿!$A:$D,2,FALSE))=TRUE,"",VLOOKUP($E719,参加者名簿!$A:$D,2,FALSE))</f>
        <v/>
      </c>
      <c r="H719" s="190"/>
      <c r="I719" s="199"/>
    </row>
    <row r="720" spans="1:9" ht="20.100000000000001" customHeight="1" thickBot="1" x14ac:dyDescent="0.2">
      <c r="A720" s="186"/>
      <c r="B720" s="191"/>
      <c r="C720" s="188" t="str">
        <f>IF(ISERROR(VLOOKUP($A720,参加者名簿!$A:$D,2,FALSE))=TRUE,"",VLOOKUP($A720,参加者名簿!$A:$D,2,FALSE))</f>
        <v/>
      </c>
      <c r="D720" s="189"/>
      <c r="E720" s="186"/>
      <c r="F720" s="191"/>
      <c r="G720" s="188" t="str">
        <f>IF(ISERROR(VLOOKUP($E720,参加者名簿!$A:$D,2,FALSE))=TRUE,"",VLOOKUP($E720,参加者名簿!$A:$D,2,FALSE))</f>
        <v/>
      </c>
      <c r="H720" s="190"/>
      <c r="I720" s="199"/>
    </row>
    <row r="721" spans="1:20" ht="20.100000000000001" customHeight="1" thickBot="1" x14ac:dyDescent="0.2">
      <c r="A721" s="192" t="s">
        <v>488</v>
      </c>
      <c r="B721" s="193">
        <f>COUNTIFS(C700:C720,"農業者",D700:D720,"○")+COUNTIFS(G700:G720,"農業者",H700:H720,"○")</f>
        <v>0</v>
      </c>
      <c r="C721" s="265" t="s">
        <v>489</v>
      </c>
      <c r="D721" s="266"/>
      <c r="E721" s="193">
        <f>COUNTIFS(C700:C720,"農業者以外",D700:D720,"○")+COUNTIFS(G700:G720,"農業者以外",H700:H720,"○")</f>
        <v>0</v>
      </c>
      <c r="F721" s="194" t="s">
        <v>490</v>
      </c>
      <c r="G721" s="267">
        <f>SUMIF(D700:D720,"○",B700:B720)+SUMIF(H700:H720,"○",F700:F720)</f>
        <v>0</v>
      </c>
      <c r="H721" s="268"/>
      <c r="I721" s="227"/>
    </row>
    <row r="722" spans="1:20" ht="20.100000000000001" customHeight="1" x14ac:dyDescent="0.15">
      <c r="A722" s="195" t="s">
        <v>491</v>
      </c>
      <c r="B722" s="196"/>
      <c r="C722" s="196"/>
      <c r="D722" s="196"/>
      <c r="E722" s="196"/>
      <c r="F722" s="196"/>
      <c r="G722" s="196"/>
      <c r="H722" s="197"/>
      <c r="I722" s="199"/>
    </row>
    <row r="723" spans="1:20" ht="20.100000000000001" customHeight="1" x14ac:dyDescent="0.15">
      <c r="A723" s="198"/>
      <c r="B723" s="199"/>
      <c r="C723" s="199"/>
      <c r="D723" s="199"/>
      <c r="E723" s="199"/>
      <c r="F723" s="199"/>
      <c r="G723" s="199"/>
      <c r="H723" s="200"/>
      <c r="I723" s="199"/>
    </row>
    <row r="724" spans="1:20" ht="20.100000000000001" customHeight="1" x14ac:dyDescent="0.15">
      <c r="A724" s="198"/>
      <c r="B724" s="199"/>
      <c r="C724" s="199"/>
      <c r="D724" s="199"/>
      <c r="E724" s="199"/>
      <c r="F724" s="199"/>
      <c r="G724" s="199"/>
      <c r="H724" s="200"/>
      <c r="I724" s="199"/>
    </row>
    <row r="725" spans="1:20" ht="20.100000000000001" customHeight="1" x14ac:dyDescent="0.15">
      <c r="A725" s="198"/>
      <c r="B725" s="199"/>
      <c r="C725" s="199"/>
      <c r="D725" s="199"/>
      <c r="E725" s="199"/>
      <c r="F725" s="199"/>
      <c r="G725" s="199"/>
      <c r="H725" s="200"/>
      <c r="I725" s="199"/>
    </row>
    <row r="726" spans="1:20" ht="20.100000000000001" customHeight="1" x14ac:dyDescent="0.15">
      <c r="A726" s="198"/>
      <c r="B726" s="199"/>
      <c r="C726" s="199"/>
      <c r="D726" s="199"/>
      <c r="E726" s="199"/>
      <c r="F726" s="199"/>
      <c r="G726" s="199"/>
      <c r="H726" s="200"/>
      <c r="I726" s="199"/>
    </row>
    <row r="727" spans="1:20" ht="20.100000000000001" customHeight="1" x14ac:dyDescent="0.15">
      <c r="A727" s="198"/>
      <c r="B727" s="199"/>
      <c r="C727" s="199"/>
      <c r="D727" s="199"/>
      <c r="E727" s="199"/>
      <c r="F727" s="199"/>
      <c r="G727" s="199"/>
      <c r="H727" s="200"/>
      <c r="I727" s="199"/>
    </row>
    <row r="728" spans="1:20" ht="20.100000000000001" customHeight="1" x14ac:dyDescent="0.15">
      <c r="A728" s="198"/>
      <c r="B728" s="199"/>
      <c r="C728" s="199"/>
      <c r="D728" s="199"/>
      <c r="E728" s="199"/>
      <c r="F728" s="199"/>
      <c r="G728" s="199"/>
      <c r="H728" s="200"/>
      <c r="I728" s="199"/>
    </row>
    <row r="729" spans="1:20" ht="20.100000000000001" customHeight="1" x14ac:dyDescent="0.15">
      <c r="A729" s="198"/>
      <c r="B729" s="199"/>
      <c r="C729" s="199"/>
      <c r="D729" s="199"/>
      <c r="E729" s="199"/>
      <c r="F729" s="199"/>
      <c r="G729" s="199"/>
      <c r="H729" s="200"/>
      <c r="I729" s="199"/>
    </row>
    <row r="730" spans="1:20" ht="20.100000000000001" customHeight="1" thickBot="1" x14ac:dyDescent="0.2">
      <c r="A730" s="201"/>
      <c r="B730" s="202"/>
      <c r="C730" s="202"/>
      <c r="D730" s="202"/>
      <c r="E730" s="202"/>
      <c r="F730" s="202"/>
      <c r="G730" s="202"/>
      <c r="H730" s="203"/>
      <c r="I730" s="199"/>
    </row>
    <row r="731" spans="1:20" ht="20.100000000000001" customHeight="1" thickBot="1" x14ac:dyDescent="0.2">
      <c r="A731" s="204" t="s">
        <v>492</v>
      </c>
      <c r="B731" s="205" t="s">
        <v>493</v>
      </c>
      <c r="C731" s="205" t="s">
        <v>494</v>
      </c>
      <c r="D731" s="206"/>
    </row>
    <row r="732" spans="1:20" ht="20.100000000000001" customHeight="1" thickBot="1" x14ac:dyDescent="0.25">
      <c r="A732" s="255" t="str">
        <f>A689</f>
        <v>令和</v>
      </c>
      <c r="B732" s="247">
        <f>B689</f>
        <v>3</v>
      </c>
      <c r="C732" s="332" t="str">
        <f>C689</f>
        <v>年度　多面的機能支払交付金に係る作業日報</v>
      </c>
      <c r="D732" s="332"/>
      <c r="E732" s="332"/>
      <c r="F732" s="332"/>
      <c r="G732" s="178" t="s">
        <v>478</v>
      </c>
      <c r="H732" s="256">
        <f>H689+1</f>
        <v>18</v>
      </c>
      <c r="I732" s="223">
        <f>H732</f>
        <v>18</v>
      </c>
      <c r="J732" s="222">
        <f>F733</f>
        <v>0</v>
      </c>
      <c r="K732" s="222">
        <f>B734</f>
        <v>0</v>
      </c>
      <c r="L732" s="246" t="e">
        <f>F734-J735</f>
        <v>#VALUE!</v>
      </c>
      <c r="M732" s="244">
        <f>B764</f>
        <v>0</v>
      </c>
      <c r="N732" s="244">
        <f>E764</f>
        <v>0</v>
      </c>
      <c r="O732" s="222">
        <f>B736</f>
        <v>0</v>
      </c>
      <c r="P732" s="222">
        <f>D736</f>
        <v>0</v>
      </c>
      <c r="Q732" s="222">
        <f>F736</f>
        <v>0</v>
      </c>
      <c r="R732" s="33">
        <f>B740</f>
        <v>0</v>
      </c>
      <c r="S732" s="33">
        <f>D740</f>
        <v>0</v>
      </c>
      <c r="T732" s="33">
        <f>F740</f>
        <v>0</v>
      </c>
    </row>
    <row r="733" spans="1:20" ht="20.100000000000001" customHeight="1" thickBot="1" x14ac:dyDescent="0.25">
      <c r="A733" s="180" t="s">
        <v>479</v>
      </c>
      <c r="B733" s="277" t="str">
        <f>B690</f>
        <v>○○活動組織</v>
      </c>
      <c r="C733" s="277"/>
      <c r="D733" s="277"/>
      <c r="E733" s="181" t="s">
        <v>480</v>
      </c>
      <c r="F733" s="278"/>
      <c r="G733" s="279"/>
      <c r="H733" s="280"/>
      <c r="I733" s="224"/>
      <c r="M733" s="222"/>
      <c r="N733" s="222"/>
      <c r="O733" s="222"/>
      <c r="P733" s="222"/>
      <c r="Q733" s="222"/>
      <c r="R733" s="222"/>
    </row>
    <row r="734" spans="1:20" ht="20.100000000000001" customHeight="1" x14ac:dyDescent="0.15">
      <c r="A734" s="212" t="s">
        <v>12</v>
      </c>
      <c r="B734" s="219"/>
      <c r="C734" s="281" t="s">
        <v>481</v>
      </c>
      <c r="D734" s="281"/>
      <c r="E734" s="219"/>
      <c r="F734" s="218" t="str">
        <f>IF((E734-B734)*24=0,"",(E734-B734)*24)</f>
        <v/>
      </c>
      <c r="G734" s="282" t="s">
        <v>482</v>
      </c>
      <c r="H734" s="283"/>
      <c r="I734" s="225"/>
    </row>
    <row r="735" spans="1:20" ht="20.100000000000001" customHeight="1" thickBot="1" x14ac:dyDescent="0.2">
      <c r="A735" s="214" t="s">
        <v>498</v>
      </c>
      <c r="B735" s="220"/>
      <c r="C735" s="273" t="s">
        <v>481</v>
      </c>
      <c r="D735" s="273"/>
      <c r="E735" s="220"/>
      <c r="F735" s="217" t="str">
        <f>IF((E735-B735)*24=0,"",(E735-B735)*24)</f>
        <v/>
      </c>
      <c r="G735" s="274" t="s">
        <v>482</v>
      </c>
      <c r="H735" s="275"/>
      <c r="I735" s="225"/>
      <c r="J735" s="33">
        <f>IF(F735="",0,F735)</f>
        <v>0</v>
      </c>
    </row>
    <row r="736" spans="1:20" ht="20.100000000000001" customHeight="1" thickTop="1" x14ac:dyDescent="0.15">
      <c r="A736" s="212" t="s">
        <v>495</v>
      </c>
      <c r="B736" s="324"/>
      <c r="C736" s="325"/>
      <c r="D736" s="324"/>
      <c r="E736" s="325"/>
      <c r="F736" s="324"/>
      <c r="G736" s="325"/>
      <c r="H736" s="208"/>
      <c r="I736" s="226"/>
    </row>
    <row r="737" spans="1:9" ht="20.100000000000001" customHeight="1" x14ac:dyDescent="0.15">
      <c r="A737" s="213" t="s">
        <v>496</v>
      </c>
      <c r="B737" s="269" t="str">
        <f>IF(B$607="","",(IFERROR(VLOOKUP(B$607,【選択肢】!$K$3:$O$74,2,)," ")))</f>
        <v/>
      </c>
      <c r="C737" s="270"/>
      <c r="D737" s="269" t="str">
        <f>IF(D$607="","",(IFERROR(VLOOKUP(D$607,【選択肢】!$K$3:$O$74,2,)," ")))</f>
        <v/>
      </c>
      <c r="E737" s="270"/>
      <c r="F737" s="269" t="str">
        <f>IF(F$607="","",(IFERROR(VLOOKUP(F$607,【選択肢】!$K$3:$O$74,2,)," ")))</f>
        <v/>
      </c>
      <c r="G737" s="270"/>
      <c r="H737" s="210"/>
      <c r="I737" s="226"/>
    </row>
    <row r="738" spans="1:9" ht="20.100000000000001" customHeight="1" x14ac:dyDescent="0.15">
      <c r="A738" s="213" t="s">
        <v>17</v>
      </c>
      <c r="B738" s="269" t="str">
        <f>IF(B$607="","",(IFERROR(VLOOKUP(B$607,【選択肢】!$K$3:$O$74,4,)," ")))</f>
        <v/>
      </c>
      <c r="C738" s="270"/>
      <c r="D738" s="269" t="str">
        <f>IF(D$607="","",(IFERROR(VLOOKUP(D$607,【選択肢】!$K$3:$O$74,4,)," ")))</f>
        <v/>
      </c>
      <c r="E738" s="270"/>
      <c r="F738" s="269" t="str">
        <f>IF(F$607="","",(IFERROR(VLOOKUP(F$607,【選択肢】!$K$3:$O$74,4,)," ")))</f>
        <v/>
      </c>
      <c r="G738" s="270"/>
      <c r="H738" s="210"/>
      <c r="I738" s="226"/>
    </row>
    <row r="739" spans="1:9" ht="20.100000000000001" customHeight="1" x14ac:dyDescent="0.15">
      <c r="A739" s="214" t="s">
        <v>497</v>
      </c>
      <c r="B739" s="269" t="str">
        <f>IF(B$607="","",(IFERROR(VLOOKUP(B$607,【選択肢】!$K$3:$O$74,5,)," ")))</f>
        <v/>
      </c>
      <c r="C739" s="270"/>
      <c r="D739" s="269" t="str">
        <f>IF(D$607="","",(IFERROR(VLOOKUP(D$607,【選択肢】!$K$3:$O$74,5,)," ")))</f>
        <v/>
      </c>
      <c r="E739" s="270"/>
      <c r="F739" s="269" t="str">
        <f>IF(F$607="","",(IFERROR(VLOOKUP(F$607,【選択肢】!$K$3:$O$74,5,)," ")))</f>
        <v/>
      </c>
      <c r="G739" s="270"/>
      <c r="H739" s="211"/>
      <c r="I739" s="226"/>
    </row>
    <row r="740" spans="1:9" ht="20.100000000000001" customHeight="1" thickBot="1" x14ac:dyDescent="0.2">
      <c r="A740" s="215" t="s">
        <v>9</v>
      </c>
      <c r="B740" s="328"/>
      <c r="C740" s="329"/>
      <c r="D740" s="328"/>
      <c r="E740" s="329"/>
      <c r="F740" s="330"/>
      <c r="G740" s="331"/>
      <c r="H740" s="209"/>
      <c r="I740" s="226"/>
    </row>
    <row r="741" spans="1:9" ht="20.100000000000001" customHeight="1" x14ac:dyDescent="0.15">
      <c r="A741" s="326" t="s">
        <v>483</v>
      </c>
      <c r="B741" s="263"/>
      <c r="C741" s="263"/>
      <c r="D741" s="263"/>
      <c r="E741" s="263"/>
      <c r="F741" s="263"/>
      <c r="G741" s="263"/>
      <c r="H741" s="327"/>
      <c r="I741" s="216"/>
    </row>
    <row r="742" spans="1:9" ht="20.100000000000001" customHeight="1" x14ac:dyDescent="0.15">
      <c r="A742" s="182" t="s">
        <v>484</v>
      </c>
      <c r="B742" s="183" t="s">
        <v>485</v>
      </c>
      <c r="C742" s="184" t="s">
        <v>474</v>
      </c>
      <c r="D742" s="185" t="s">
        <v>486</v>
      </c>
      <c r="E742" s="182" t="s">
        <v>484</v>
      </c>
      <c r="F742" s="183" t="s">
        <v>485</v>
      </c>
      <c r="G742" s="184" t="s">
        <v>474</v>
      </c>
      <c r="H742" s="185" t="s">
        <v>486</v>
      </c>
      <c r="I742" s="216"/>
    </row>
    <row r="743" spans="1:9" ht="20.100000000000001" customHeight="1" x14ac:dyDescent="0.15">
      <c r="A743" s="186"/>
      <c r="B743" s="187"/>
      <c r="C743" s="188" t="str">
        <f>IF(ISERROR(VLOOKUP($A743,参加者名簿!$A:$D,2,FALSE))=TRUE,"",VLOOKUP($A743,参加者名簿!$A:$D,2,FALSE))</f>
        <v/>
      </c>
      <c r="D743" s="189"/>
      <c r="E743" s="186"/>
      <c r="F743" s="187"/>
      <c r="G743" s="188" t="str">
        <f>IF(ISERROR(VLOOKUP($E743,参加者名簿!$A:$D,2,FALSE))=TRUE,"",VLOOKUP($E743,参加者名簿!$A:$D,2,FALSE))</f>
        <v/>
      </c>
      <c r="H743" s="190"/>
      <c r="I743" s="199"/>
    </row>
    <row r="744" spans="1:9" ht="20.100000000000001" customHeight="1" x14ac:dyDescent="0.15">
      <c r="A744" s="186"/>
      <c r="B744" s="187"/>
      <c r="C744" s="188" t="str">
        <f>IF(ISERROR(VLOOKUP($A744,参加者名簿!$A:$D,2,FALSE))=TRUE,"",VLOOKUP($A744,参加者名簿!$A:$D,2,FALSE))</f>
        <v/>
      </c>
      <c r="D744" s="189"/>
      <c r="E744" s="186"/>
      <c r="F744" s="187"/>
      <c r="G744" s="188" t="str">
        <f>IF(ISERROR(VLOOKUP($E744,参加者名簿!$A:$D,2,FALSE))=TRUE,"",VLOOKUP($E744,参加者名簿!$A:$D,2,FALSE))</f>
        <v/>
      </c>
      <c r="H744" s="190"/>
      <c r="I744" s="199"/>
    </row>
    <row r="745" spans="1:9" ht="20.100000000000001" customHeight="1" x14ac:dyDescent="0.15">
      <c r="A745" s="186"/>
      <c r="B745" s="187"/>
      <c r="C745" s="188" t="str">
        <f>IF(ISERROR(VLOOKUP($A745,参加者名簿!$A:$D,2,FALSE))=TRUE,"",VLOOKUP($A745,参加者名簿!$A:$D,2,FALSE))</f>
        <v/>
      </c>
      <c r="D745" s="189"/>
      <c r="E745" s="186"/>
      <c r="F745" s="187"/>
      <c r="G745" s="188" t="str">
        <f>IF(ISERROR(VLOOKUP($E745,参加者名簿!$A:$D,2,FALSE))=TRUE,"",VLOOKUP($E745,参加者名簿!$A:$D,2,FALSE))</f>
        <v/>
      </c>
      <c r="H745" s="190"/>
      <c r="I745" s="199"/>
    </row>
    <row r="746" spans="1:9" ht="20.100000000000001" customHeight="1" x14ac:dyDescent="0.15">
      <c r="A746" s="186"/>
      <c r="B746" s="187"/>
      <c r="C746" s="188" t="str">
        <f>IF(ISERROR(VLOOKUP($A746,参加者名簿!$A:$D,2,FALSE))=TRUE,"",VLOOKUP($A746,参加者名簿!$A:$D,2,FALSE))</f>
        <v/>
      </c>
      <c r="D746" s="189"/>
      <c r="E746" s="186"/>
      <c r="F746" s="187"/>
      <c r="G746" s="188" t="str">
        <f>IF(ISERROR(VLOOKUP($E746,参加者名簿!$A:$D,2,FALSE))=TRUE,"",VLOOKUP($E746,参加者名簿!$A:$D,2,FALSE))</f>
        <v/>
      </c>
      <c r="H746" s="190"/>
      <c r="I746" s="199"/>
    </row>
    <row r="747" spans="1:9" ht="20.100000000000001" customHeight="1" x14ac:dyDescent="0.15">
      <c r="A747" s="186"/>
      <c r="B747" s="187"/>
      <c r="C747" s="188" t="str">
        <f>IF(ISERROR(VLOOKUP($A747,参加者名簿!$A:$D,2,FALSE))=TRUE,"",VLOOKUP($A747,参加者名簿!$A:$D,2,FALSE))</f>
        <v/>
      </c>
      <c r="D747" s="189"/>
      <c r="E747" s="186"/>
      <c r="F747" s="187"/>
      <c r="G747" s="188" t="str">
        <f>IF(ISERROR(VLOOKUP($E747,参加者名簿!$A:$D,2,FALSE))=TRUE,"",VLOOKUP($E747,参加者名簿!$A:$D,2,FALSE))</f>
        <v/>
      </c>
      <c r="H747" s="190"/>
      <c r="I747" s="199"/>
    </row>
    <row r="748" spans="1:9" ht="20.100000000000001" customHeight="1" x14ac:dyDescent="0.15">
      <c r="A748" s="186"/>
      <c r="B748" s="187"/>
      <c r="C748" s="188" t="str">
        <f>IF(ISERROR(VLOOKUP($A748,参加者名簿!$A:$D,2,FALSE))=TRUE,"",VLOOKUP($A748,参加者名簿!$A:$D,2,FALSE))</f>
        <v/>
      </c>
      <c r="D748" s="189"/>
      <c r="E748" s="186"/>
      <c r="F748" s="187"/>
      <c r="G748" s="188" t="str">
        <f>IF(ISERROR(VLOOKUP($E748,参加者名簿!$A:$D,2,FALSE))=TRUE,"",VLOOKUP($E748,参加者名簿!$A:$D,2,FALSE))</f>
        <v/>
      </c>
      <c r="H748" s="190"/>
      <c r="I748" s="199"/>
    </row>
    <row r="749" spans="1:9" ht="20.100000000000001" customHeight="1" x14ac:dyDescent="0.15">
      <c r="A749" s="186"/>
      <c r="B749" s="191"/>
      <c r="C749" s="188" t="str">
        <f>IF(ISERROR(VLOOKUP($A749,参加者名簿!$A:$D,2,FALSE))=TRUE,"",VLOOKUP($A749,参加者名簿!$A:$D,2,FALSE))</f>
        <v/>
      </c>
      <c r="D749" s="189"/>
      <c r="E749" s="186"/>
      <c r="F749" s="187"/>
      <c r="G749" s="188" t="str">
        <f>IF(ISERROR(VLOOKUP($E749,参加者名簿!$A:$D,2,FALSE))=TRUE,"",VLOOKUP($E749,参加者名簿!$A:$D,2,FALSE))</f>
        <v/>
      </c>
      <c r="H749" s="190"/>
      <c r="I749" s="199"/>
    </row>
    <row r="750" spans="1:9" ht="20.100000000000001" customHeight="1" x14ac:dyDescent="0.15">
      <c r="A750" s="186"/>
      <c r="B750" s="191"/>
      <c r="C750" s="188" t="str">
        <f>IF(ISERROR(VLOOKUP($A750,参加者名簿!$A:$D,2,FALSE))=TRUE,"",VLOOKUP($A750,参加者名簿!$A:$D,2,FALSE))</f>
        <v/>
      </c>
      <c r="D750" s="189"/>
      <c r="E750" s="186"/>
      <c r="F750" s="187"/>
      <c r="G750" s="188" t="str">
        <f>IF(ISERROR(VLOOKUP($E750,参加者名簿!$A:$D,2,FALSE))=TRUE,"",VLOOKUP($E750,参加者名簿!$A:$D,2,FALSE))</f>
        <v/>
      </c>
      <c r="H750" s="190"/>
      <c r="I750" s="199"/>
    </row>
    <row r="751" spans="1:9" ht="20.100000000000001" customHeight="1" x14ac:dyDescent="0.15">
      <c r="A751" s="186"/>
      <c r="B751" s="191"/>
      <c r="C751" s="188" t="str">
        <f>IF(ISERROR(VLOOKUP($A751,参加者名簿!$A:$D,2,FALSE))=TRUE,"",VLOOKUP($A751,参加者名簿!$A:$D,2,FALSE))</f>
        <v/>
      </c>
      <c r="D751" s="189"/>
      <c r="E751" s="186"/>
      <c r="F751" s="187"/>
      <c r="G751" s="188" t="str">
        <f>IF(ISERROR(VLOOKUP($E751,参加者名簿!$A:$D,2,FALSE))=TRUE,"",VLOOKUP($E751,参加者名簿!$A:$D,2,FALSE))</f>
        <v/>
      </c>
      <c r="H751" s="190"/>
      <c r="I751" s="199"/>
    </row>
    <row r="752" spans="1:9" ht="20.100000000000001" customHeight="1" x14ac:dyDescent="0.15">
      <c r="A752" s="186"/>
      <c r="B752" s="191"/>
      <c r="C752" s="188" t="str">
        <f>IF(ISERROR(VLOOKUP($A752,参加者名簿!$A:$D,2,FALSE))=TRUE,"",VLOOKUP($A752,参加者名簿!$A:$D,2,FALSE))</f>
        <v/>
      </c>
      <c r="D752" s="189"/>
      <c r="E752" s="186"/>
      <c r="F752" s="187"/>
      <c r="G752" s="188" t="str">
        <f>IF(ISERROR(VLOOKUP($E752,参加者名簿!$A:$D,2,FALSE))=TRUE,"",VLOOKUP($E752,参加者名簿!$A:$D,2,FALSE))</f>
        <v/>
      </c>
      <c r="H752" s="190"/>
      <c r="I752" s="199"/>
    </row>
    <row r="753" spans="1:9" ht="20.100000000000001" customHeight="1" x14ac:dyDescent="0.15">
      <c r="A753" s="186"/>
      <c r="B753" s="191"/>
      <c r="C753" s="188" t="str">
        <f>IF(ISERROR(VLOOKUP($A753,参加者名簿!$A:$D,2,FALSE))=TRUE,"",VLOOKUP($A753,参加者名簿!$A:$D,2,FALSE))</f>
        <v/>
      </c>
      <c r="D753" s="189"/>
      <c r="E753" s="186"/>
      <c r="F753" s="187"/>
      <c r="G753" s="188" t="str">
        <f>IF(ISERROR(VLOOKUP($E753,参加者名簿!$A:$D,2,FALSE))=TRUE,"",VLOOKUP($E753,参加者名簿!$A:$D,2,FALSE))</f>
        <v/>
      </c>
      <c r="H753" s="190"/>
      <c r="I753" s="199"/>
    </row>
    <row r="754" spans="1:9" ht="20.100000000000001" customHeight="1" x14ac:dyDescent="0.15">
      <c r="A754" s="186"/>
      <c r="B754" s="191"/>
      <c r="C754" s="188" t="str">
        <f>IF(ISERROR(VLOOKUP($A754,参加者名簿!$A:$D,2,FALSE))=TRUE,"",VLOOKUP($A754,参加者名簿!$A:$D,2,FALSE))</f>
        <v/>
      </c>
      <c r="D754" s="189"/>
      <c r="E754" s="186"/>
      <c r="F754" s="187"/>
      <c r="G754" s="188" t="str">
        <f>IF(ISERROR(VLOOKUP($E754,参加者名簿!$A:$D,2,FALSE))=TRUE,"",VLOOKUP($E754,参加者名簿!$A:$D,2,FALSE))</f>
        <v/>
      </c>
      <c r="H754" s="190"/>
      <c r="I754" s="199"/>
    </row>
    <row r="755" spans="1:9" ht="20.100000000000001" customHeight="1" x14ac:dyDescent="0.15">
      <c r="A755" s="186"/>
      <c r="B755" s="191"/>
      <c r="C755" s="188" t="str">
        <f>IF(ISERROR(VLOOKUP($A755,参加者名簿!$A:$D,2,FALSE))=TRUE,"",VLOOKUP($A755,参加者名簿!$A:$D,2,FALSE))</f>
        <v/>
      </c>
      <c r="D755" s="189"/>
      <c r="E755" s="186"/>
      <c r="F755" s="187"/>
      <c r="G755" s="188" t="str">
        <f>IF(ISERROR(VLOOKUP($E755,参加者名簿!$A:$D,2,FALSE))=TRUE,"",VLOOKUP($E755,参加者名簿!$A:$D,2,FALSE))</f>
        <v/>
      </c>
      <c r="H755" s="190"/>
      <c r="I755" s="199"/>
    </row>
    <row r="756" spans="1:9" ht="20.100000000000001" customHeight="1" x14ac:dyDescent="0.15">
      <c r="A756" s="186"/>
      <c r="B756" s="191"/>
      <c r="C756" s="188" t="str">
        <f>IF(ISERROR(VLOOKUP($A756,参加者名簿!$A:$D,2,FALSE))=TRUE,"",VLOOKUP($A756,参加者名簿!$A:$D,2,FALSE))</f>
        <v/>
      </c>
      <c r="D756" s="189"/>
      <c r="E756" s="186"/>
      <c r="F756" s="187"/>
      <c r="G756" s="188" t="str">
        <f>IF(ISERROR(VLOOKUP($E756,参加者名簿!$A:$D,2,FALSE))=TRUE,"",VLOOKUP($E756,参加者名簿!$A:$D,2,FALSE))</f>
        <v/>
      </c>
      <c r="H756" s="190"/>
      <c r="I756" s="199"/>
    </row>
    <row r="757" spans="1:9" ht="20.100000000000001" customHeight="1" x14ac:dyDescent="0.15">
      <c r="A757" s="186"/>
      <c r="B757" s="191"/>
      <c r="C757" s="188" t="str">
        <f>IF(ISERROR(VLOOKUP($A757,参加者名簿!$A:$D,2,FALSE))=TRUE,"",VLOOKUP($A757,参加者名簿!$A:$D,2,FALSE))</f>
        <v/>
      </c>
      <c r="D757" s="189"/>
      <c r="E757" s="186"/>
      <c r="F757" s="187"/>
      <c r="G757" s="188" t="str">
        <f>IF(ISERROR(VLOOKUP($E757,参加者名簿!$A:$D,2,FALSE))=TRUE,"",VLOOKUP($E757,参加者名簿!$A:$D,2,FALSE))</f>
        <v/>
      </c>
      <c r="H757" s="190"/>
      <c r="I757" s="199"/>
    </row>
    <row r="758" spans="1:9" ht="20.100000000000001" customHeight="1" x14ac:dyDescent="0.15">
      <c r="A758" s="186"/>
      <c r="B758" s="191"/>
      <c r="C758" s="188" t="str">
        <f>IF(ISERROR(VLOOKUP($A758,参加者名簿!$A:$D,2,FALSE))=TRUE,"",VLOOKUP($A758,参加者名簿!$A:$D,2,FALSE))</f>
        <v/>
      </c>
      <c r="D758" s="189"/>
      <c r="E758" s="186"/>
      <c r="F758" s="191"/>
      <c r="G758" s="188" t="str">
        <f>IF(ISERROR(VLOOKUP($E758,参加者名簿!$A:$D,2,FALSE))=TRUE,"",VLOOKUP($E758,参加者名簿!$A:$D,2,FALSE))</f>
        <v/>
      </c>
      <c r="H758" s="190"/>
      <c r="I758" s="199"/>
    </row>
    <row r="759" spans="1:9" ht="20.100000000000001" customHeight="1" x14ac:dyDescent="0.15">
      <c r="A759" s="186"/>
      <c r="B759" s="191"/>
      <c r="C759" s="188" t="str">
        <f>IF(ISERROR(VLOOKUP($A759,参加者名簿!$A:$D,2,FALSE))=TRUE,"",VLOOKUP($A759,参加者名簿!$A:$D,2,FALSE))</f>
        <v/>
      </c>
      <c r="D759" s="189"/>
      <c r="E759" s="186"/>
      <c r="F759" s="191"/>
      <c r="G759" s="188" t="str">
        <f>IF(ISERROR(VLOOKUP($E759,参加者名簿!$A:$D,2,FALSE))=TRUE,"",VLOOKUP($E759,参加者名簿!$A:$D,2,FALSE))</f>
        <v/>
      </c>
      <c r="H759" s="190"/>
      <c r="I759" s="199"/>
    </row>
    <row r="760" spans="1:9" ht="20.100000000000001" customHeight="1" x14ac:dyDescent="0.15">
      <c r="A760" s="186"/>
      <c r="B760" s="191"/>
      <c r="C760" s="188" t="str">
        <f>IF(ISERROR(VLOOKUP($A760,参加者名簿!$A:$D,2,FALSE))=TRUE,"",VLOOKUP($A760,参加者名簿!$A:$D,2,FALSE))</f>
        <v/>
      </c>
      <c r="D760" s="189"/>
      <c r="E760" s="186"/>
      <c r="F760" s="191"/>
      <c r="G760" s="188" t="str">
        <f>IF(ISERROR(VLOOKUP($E760,参加者名簿!$A:$D,2,FALSE))=TRUE,"",VLOOKUP($E760,参加者名簿!$A:$D,2,FALSE))</f>
        <v/>
      </c>
      <c r="H760" s="190"/>
      <c r="I760" s="199"/>
    </row>
    <row r="761" spans="1:9" ht="20.100000000000001" customHeight="1" x14ac:dyDescent="0.15">
      <c r="A761" s="186"/>
      <c r="B761" s="191"/>
      <c r="C761" s="188" t="str">
        <f>IF(ISERROR(VLOOKUP($A761,参加者名簿!$A:$D,2,FALSE))=TRUE,"",VLOOKUP($A761,参加者名簿!$A:$D,2,FALSE))</f>
        <v/>
      </c>
      <c r="D761" s="189"/>
      <c r="E761" s="186"/>
      <c r="F761" s="191"/>
      <c r="G761" s="188" t="str">
        <f>IF(ISERROR(VLOOKUP($E761,参加者名簿!$A:$D,2,FALSE))=TRUE,"",VLOOKUP($E761,参加者名簿!$A:$D,2,FALSE))</f>
        <v/>
      </c>
      <c r="H761" s="190"/>
      <c r="I761" s="199"/>
    </row>
    <row r="762" spans="1:9" ht="20.100000000000001" customHeight="1" x14ac:dyDescent="0.15">
      <c r="A762" s="186"/>
      <c r="B762" s="191"/>
      <c r="C762" s="188" t="str">
        <f>IF(ISERROR(VLOOKUP($A762,参加者名簿!$A:$D,2,FALSE))=TRUE,"",VLOOKUP($A762,参加者名簿!$A:$D,2,FALSE))</f>
        <v/>
      </c>
      <c r="D762" s="189"/>
      <c r="E762" s="186"/>
      <c r="F762" s="191"/>
      <c r="G762" s="188" t="str">
        <f>IF(ISERROR(VLOOKUP($E762,参加者名簿!$A:$D,2,FALSE))=TRUE,"",VLOOKUP($E762,参加者名簿!$A:$D,2,FALSE))</f>
        <v/>
      </c>
      <c r="H762" s="190"/>
      <c r="I762" s="199"/>
    </row>
    <row r="763" spans="1:9" ht="20.100000000000001" customHeight="1" thickBot="1" x14ac:dyDescent="0.2">
      <c r="A763" s="186"/>
      <c r="B763" s="191"/>
      <c r="C763" s="188" t="str">
        <f>IF(ISERROR(VLOOKUP($A763,参加者名簿!$A:$D,2,FALSE))=TRUE,"",VLOOKUP($A763,参加者名簿!$A:$D,2,FALSE))</f>
        <v/>
      </c>
      <c r="D763" s="189"/>
      <c r="E763" s="186"/>
      <c r="F763" s="191"/>
      <c r="G763" s="188" t="str">
        <f>IF(ISERROR(VLOOKUP($E763,参加者名簿!$A:$D,2,FALSE))=TRUE,"",VLOOKUP($E763,参加者名簿!$A:$D,2,FALSE))</f>
        <v/>
      </c>
      <c r="H763" s="190"/>
      <c r="I763" s="199"/>
    </row>
    <row r="764" spans="1:9" ht="20.100000000000001" customHeight="1" thickBot="1" x14ac:dyDescent="0.2">
      <c r="A764" s="192" t="s">
        <v>488</v>
      </c>
      <c r="B764" s="193">
        <f>COUNTIFS(C743:C763,"農業者",D743:D763,"○")+COUNTIFS(G743:G763,"農業者",H743:H763,"○")</f>
        <v>0</v>
      </c>
      <c r="C764" s="265" t="s">
        <v>489</v>
      </c>
      <c r="D764" s="266"/>
      <c r="E764" s="193">
        <f>COUNTIFS(C743:C763,"農業者以外",D743:D763,"○")+COUNTIFS(G743:G763,"農業者以外",H743:H763,"○")</f>
        <v>0</v>
      </c>
      <c r="F764" s="194" t="s">
        <v>490</v>
      </c>
      <c r="G764" s="267">
        <f>SUMIF(D743:D763,"○",B743:B763)+SUMIF(H743:H763,"○",F743:F763)</f>
        <v>0</v>
      </c>
      <c r="H764" s="268"/>
      <c r="I764" s="227"/>
    </row>
    <row r="765" spans="1:9" ht="20.100000000000001" customHeight="1" x14ac:dyDescent="0.15">
      <c r="A765" s="195" t="s">
        <v>491</v>
      </c>
      <c r="B765" s="196"/>
      <c r="C765" s="196"/>
      <c r="D765" s="196"/>
      <c r="E765" s="196"/>
      <c r="F765" s="196"/>
      <c r="G765" s="196"/>
      <c r="H765" s="197"/>
      <c r="I765" s="199"/>
    </row>
    <row r="766" spans="1:9" ht="20.100000000000001" customHeight="1" x14ac:dyDescent="0.15">
      <c r="A766" s="198"/>
      <c r="B766" s="199"/>
      <c r="C766" s="199"/>
      <c r="D766" s="199"/>
      <c r="E766" s="199"/>
      <c r="F766" s="199"/>
      <c r="G766" s="199"/>
      <c r="H766" s="200"/>
      <c r="I766" s="199"/>
    </row>
    <row r="767" spans="1:9" ht="20.100000000000001" customHeight="1" x14ac:dyDescent="0.15">
      <c r="A767" s="198"/>
      <c r="B767" s="199"/>
      <c r="C767" s="199"/>
      <c r="D767" s="199"/>
      <c r="E767" s="199"/>
      <c r="F767" s="199"/>
      <c r="G767" s="199"/>
      <c r="H767" s="200"/>
      <c r="I767" s="199"/>
    </row>
    <row r="768" spans="1:9" ht="20.100000000000001" customHeight="1" x14ac:dyDescent="0.15">
      <c r="A768" s="198"/>
      <c r="B768" s="199"/>
      <c r="C768" s="199"/>
      <c r="D768" s="199"/>
      <c r="E768" s="199"/>
      <c r="F768" s="199"/>
      <c r="G768" s="199"/>
      <c r="H768" s="200"/>
      <c r="I768" s="199"/>
    </row>
    <row r="769" spans="1:20" ht="20.100000000000001" customHeight="1" x14ac:dyDescent="0.15">
      <c r="A769" s="198"/>
      <c r="B769" s="199"/>
      <c r="C769" s="199"/>
      <c r="D769" s="199"/>
      <c r="E769" s="199"/>
      <c r="F769" s="199"/>
      <c r="G769" s="199"/>
      <c r="H769" s="200"/>
      <c r="I769" s="199"/>
    </row>
    <row r="770" spans="1:20" ht="20.100000000000001" customHeight="1" x14ac:dyDescent="0.15">
      <c r="A770" s="198"/>
      <c r="B770" s="199"/>
      <c r="C770" s="199"/>
      <c r="D770" s="199"/>
      <c r="E770" s="199"/>
      <c r="F770" s="199"/>
      <c r="G770" s="199"/>
      <c r="H770" s="200"/>
      <c r="I770" s="199"/>
    </row>
    <row r="771" spans="1:20" ht="20.100000000000001" customHeight="1" x14ac:dyDescent="0.15">
      <c r="A771" s="198"/>
      <c r="B771" s="199"/>
      <c r="C771" s="199"/>
      <c r="D771" s="199"/>
      <c r="E771" s="199"/>
      <c r="F771" s="199"/>
      <c r="G771" s="199"/>
      <c r="H771" s="200"/>
      <c r="I771" s="199"/>
    </row>
    <row r="772" spans="1:20" ht="20.100000000000001" customHeight="1" x14ac:dyDescent="0.15">
      <c r="A772" s="198"/>
      <c r="B772" s="199"/>
      <c r="C772" s="199"/>
      <c r="D772" s="199"/>
      <c r="E772" s="199"/>
      <c r="F772" s="199"/>
      <c r="G772" s="199"/>
      <c r="H772" s="200"/>
      <c r="I772" s="199"/>
    </row>
    <row r="773" spans="1:20" ht="20.100000000000001" customHeight="1" thickBot="1" x14ac:dyDescent="0.2">
      <c r="A773" s="201"/>
      <c r="B773" s="202"/>
      <c r="C773" s="202"/>
      <c r="D773" s="202"/>
      <c r="E773" s="202"/>
      <c r="F773" s="202"/>
      <c r="G773" s="202"/>
      <c r="H773" s="203"/>
      <c r="I773" s="199"/>
    </row>
    <row r="774" spans="1:20" ht="20.100000000000001" customHeight="1" thickBot="1" x14ac:dyDescent="0.2">
      <c r="A774" s="204" t="s">
        <v>492</v>
      </c>
      <c r="B774" s="205" t="s">
        <v>493</v>
      </c>
      <c r="C774" s="205" t="s">
        <v>494</v>
      </c>
      <c r="D774" s="206"/>
    </row>
    <row r="775" spans="1:20" ht="20.100000000000001" customHeight="1" thickBot="1" x14ac:dyDescent="0.25">
      <c r="A775" s="255" t="str">
        <f>A732</f>
        <v>令和</v>
      </c>
      <c r="B775" s="247">
        <f>B732</f>
        <v>3</v>
      </c>
      <c r="C775" s="332" t="str">
        <f>C732</f>
        <v>年度　多面的機能支払交付金に係る作業日報</v>
      </c>
      <c r="D775" s="332"/>
      <c r="E775" s="332"/>
      <c r="F775" s="332"/>
      <c r="G775" s="178" t="s">
        <v>478</v>
      </c>
      <c r="H775" s="256">
        <f>H732+1</f>
        <v>19</v>
      </c>
      <c r="I775" s="223">
        <f>H775</f>
        <v>19</v>
      </c>
      <c r="J775" s="222">
        <f>F776</f>
        <v>0</v>
      </c>
      <c r="K775" s="222">
        <f>B777</f>
        <v>0</v>
      </c>
      <c r="L775" s="246" t="e">
        <f>F777-J778</f>
        <v>#VALUE!</v>
      </c>
      <c r="M775" s="244">
        <f>B807</f>
        <v>0</v>
      </c>
      <c r="N775" s="244">
        <f>E807</f>
        <v>0</v>
      </c>
      <c r="O775" s="222">
        <f>B779</f>
        <v>0</v>
      </c>
      <c r="P775" s="222">
        <f>D779</f>
        <v>0</v>
      </c>
      <c r="Q775" s="222">
        <f>F779</f>
        <v>0</v>
      </c>
      <c r="R775" s="33">
        <f>B783</f>
        <v>0</v>
      </c>
      <c r="S775" s="33">
        <f>D783</f>
        <v>0</v>
      </c>
      <c r="T775" s="33">
        <f>F783</f>
        <v>0</v>
      </c>
    </row>
    <row r="776" spans="1:20" ht="20.100000000000001" customHeight="1" thickBot="1" x14ac:dyDescent="0.25">
      <c r="A776" s="180" t="s">
        <v>479</v>
      </c>
      <c r="B776" s="277" t="str">
        <f>B733</f>
        <v>○○活動組織</v>
      </c>
      <c r="C776" s="277"/>
      <c r="D776" s="277"/>
      <c r="E776" s="181" t="s">
        <v>480</v>
      </c>
      <c r="F776" s="278"/>
      <c r="G776" s="279"/>
      <c r="H776" s="280"/>
      <c r="I776" s="224"/>
      <c r="M776" s="222"/>
      <c r="N776" s="222"/>
      <c r="O776" s="222"/>
      <c r="P776" s="222"/>
      <c r="Q776" s="222"/>
      <c r="R776" s="222"/>
    </row>
    <row r="777" spans="1:20" ht="20.100000000000001" customHeight="1" x14ac:dyDescent="0.15">
      <c r="A777" s="212" t="s">
        <v>12</v>
      </c>
      <c r="B777" s="219"/>
      <c r="C777" s="281" t="s">
        <v>481</v>
      </c>
      <c r="D777" s="281"/>
      <c r="E777" s="219"/>
      <c r="F777" s="218" t="str">
        <f>IF((E777-B777)*24=0,"",(E777-B777)*24)</f>
        <v/>
      </c>
      <c r="G777" s="282" t="s">
        <v>482</v>
      </c>
      <c r="H777" s="283"/>
      <c r="I777" s="225"/>
    </row>
    <row r="778" spans="1:20" ht="20.100000000000001" customHeight="1" thickBot="1" x14ac:dyDescent="0.2">
      <c r="A778" s="214" t="s">
        <v>498</v>
      </c>
      <c r="B778" s="220"/>
      <c r="C778" s="273" t="s">
        <v>481</v>
      </c>
      <c r="D778" s="273"/>
      <c r="E778" s="220"/>
      <c r="F778" s="217" t="str">
        <f>IF((E778-B778)*24=0,"",(E778-B778)*24)</f>
        <v/>
      </c>
      <c r="G778" s="274" t="s">
        <v>482</v>
      </c>
      <c r="H778" s="275"/>
      <c r="I778" s="225"/>
      <c r="J778" s="33">
        <f>IF(F778="",0,F778)</f>
        <v>0</v>
      </c>
    </row>
    <row r="779" spans="1:20" ht="20.100000000000001" customHeight="1" thickTop="1" x14ac:dyDescent="0.15">
      <c r="A779" s="212" t="s">
        <v>495</v>
      </c>
      <c r="B779" s="324"/>
      <c r="C779" s="325"/>
      <c r="D779" s="324"/>
      <c r="E779" s="325"/>
      <c r="F779" s="324"/>
      <c r="G779" s="325"/>
      <c r="H779" s="208"/>
      <c r="I779" s="226"/>
    </row>
    <row r="780" spans="1:20" ht="20.100000000000001" customHeight="1" x14ac:dyDescent="0.15">
      <c r="A780" s="213" t="s">
        <v>496</v>
      </c>
      <c r="B780" s="269" t="str">
        <f>IF(B$607="","",(IFERROR(VLOOKUP(B$607,【選択肢】!$K$3:$O$74,2,)," ")))</f>
        <v/>
      </c>
      <c r="C780" s="270"/>
      <c r="D780" s="269" t="str">
        <f>IF(D$607="","",(IFERROR(VLOOKUP(D$607,【選択肢】!$K$3:$O$74,2,)," ")))</f>
        <v/>
      </c>
      <c r="E780" s="270"/>
      <c r="F780" s="269" t="str">
        <f>IF(F$607="","",(IFERROR(VLOOKUP(F$607,【選択肢】!$K$3:$O$74,2,)," ")))</f>
        <v/>
      </c>
      <c r="G780" s="270"/>
      <c r="H780" s="210"/>
      <c r="I780" s="226"/>
    </row>
    <row r="781" spans="1:20" ht="20.100000000000001" customHeight="1" x14ac:dyDescent="0.15">
      <c r="A781" s="213" t="s">
        <v>17</v>
      </c>
      <c r="B781" s="269" t="str">
        <f>IF(B$607="","",(IFERROR(VLOOKUP(B$607,【選択肢】!$K$3:$O$74,4,)," ")))</f>
        <v/>
      </c>
      <c r="C781" s="270"/>
      <c r="D781" s="269" t="str">
        <f>IF(D$607="","",(IFERROR(VLOOKUP(D$607,【選択肢】!$K$3:$O$74,4,)," ")))</f>
        <v/>
      </c>
      <c r="E781" s="270"/>
      <c r="F781" s="269" t="str">
        <f>IF(F$607="","",(IFERROR(VLOOKUP(F$607,【選択肢】!$K$3:$O$74,4,)," ")))</f>
        <v/>
      </c>
      <c r="G781" s="270"/>
      <c r="H781" s="210"/>
      <c r="I781" s="226"/>
    </row>
    <row r="782" spans="1:20" ht="20.100000000000001" customHeight="1" x14ac:dyDescent="0.15">
      <c r="A782" s="214" t="s">
        <v>497</v>
      </c>
      <c r="B782" s="269" t="str">
        <f>IF(B$607="","",(IFERROR(VLOOKUP(B$607,【選択肢】!$K$3:$O$74,5,)," ")))</f>
        <v/>
      </c>
      <c r="C782" s="270"/>
      <c r="D782" s="269" t="str">
        <f>IF(D$607="","",(IFERROR(VLOOKUP(D$607,【選択肢】!$K$3:$O$74,5,)," ")))</f>
        <v/>
      </c>
      <c r="E782" s="270"/>
      <c r="F782" s="269" t="str">
        <f>IF(F$607="","",(IFERROR(VLOOKUP(F$607,【選択肢】!$K$3:$O$74,5,)," ")))</f>
        <v/>
      </c>
      <c r="G782" s="270"/>
      <c r="H782" s="211"/>
      <c r="I782" s="226"/>
    </row>
    <row r="783" spans="1:20" ht="20.100000000000001" customHeight="1" thickBot="1" x14ac:dyDescent="0.2">
      <c r="A783" s="215" t="s">
        <v>9</v>
      </c>
      <c r="B783" s="328"/>
      <c r="C783" s="329"/>
      <c r="D783" s="328"/>
      <c r="E783" s="329"/>
      <c r="F783" s="330"/>
      <c r="G783" s="331"/>
      <c r="H783" s="209"/>
      <c r="I783" s="226"/>
    </row>
    <row r="784" spans="1:20" ht="20.100000000000001" customHeight="1" x14ac:dyDescent="0.15">
      <c r="A784" s="326" t="s">
        <v>483</v>
      </c>
      <c r="B784" s="263"/>
      <c r="C784" s="263"/>
      <c r="D784" s="263"/>
      <c r="E784" s="263"/>
      <c r="F784" s="263"/>
      <c r="G784" s="263"/>
      <c r="H784" s="327"/>
      <c r="I784" s="216"/>
    </row>
    <row r="785" spans="1:9" ht="20.100000000000001" customHeight="1" x14ac:dyDescent="0.15">
      <c r="A785" s="182" t="s">
        <v>484</v>
      </c>
      <c r="B785" s="183" t="s">
        <v>485</v>
      </c>
      <c r="C785" s="184" t="s">
        <v>474</v>
      </c>
      <c r="D785" s="185" t="s">
        <v>486</v>
      </c>
      <c r="E785" s="182" t="s">
        <v>484</v>
      </c>
      <c r="F785" s="183" t="s">
        <v>485</v>
      </c>
      <c r="G785" s="184" t="s">
        <v>474</v>
      </c>
      <c r="H785" s="185" t="s">
        <v>486</v>
      </c>
      <c r="I785" s="216"/>
    </row>
    <row r="786" spans="1:9" ht="20.100000000000001" customHeight="1" x14ac:dyDescent="0.15">
      <c r="A786" s="186"/>
      <c r="B786" s="187"/>
      <c r="C786" s="188" t="str">
        <f>IF(ISERROR(VLOOKUP($A786,参加者名簿!$A:$D,2,FALSE))=TRUE,"",VLOOKUP($A786,参加者名簿!$A:$D,2,FALSE))</f>
        <v/>
      </c>
      <c r="D786" s="189"/>
      <c r="E786" s="186"/>
      <c r="F786" s="187"/>
      <c r="G786" s="188" t="str">
        <f>IF(ISERROR(VLOOKUP($E786,参加者名簿!$A:$D,2,FALSE))=TRUE,"",VLOOKUP($E786,参加者名簿!$A:$D,2,FALSE))</f>
        <v/>
      </c>
      <c r="H786" s="190"/>
      <c r="I786" s="199"/>
    </row>
    <row r="787" spans="1:9" ht="20.100000000000001" customHeight="1" x14ac:dyDescent="0.15">
      <c r="A787" s="186"/>
      <c r="B787" s="187"/>
      <c r="C787" s="188" t="str">
        <f>IF(ISERROR(VLOOKUP($A787,参加者名簿!$A:$D,2,FALSE))=TRUE,"",VLOOKUP($A787,参加者名簿!$A:$D,2,FALSE))</f>
        <v/>
      </c>
      <c r="D787" s="189"/>
      <c r="E787" s="186"/>
      <c r="F787" s="187"/>
      <c r="G787" s="188" t="str">
        <f>IF(ISERROR(VLOOKUP($E787,参加者名簿!$A:$D,2,FALSE))=TRUE,"",VLOOKUP($E787,参加者名簿!$A:$D,2,FALSE))</f>
        <v/>
      </c>
      <c r="H787" s="190"/>
      <c r="I787" s="199"/>
    </row>
    <row r="788" spans="1:9" ht="20.100000000000001" customHeight="1" x14ac:dyDescent="0.15">
      <c r="A788" s="186"/>
      <c r="B788" s="187"/>
      <c r="C788" s="188" t="str">
        <f>IF(ISERROR(VLOOKUP($A788,参加者名簿!$A:$D,2,FALSE))=TRUE,"",VLOOKUP($A788,参加者名簿!$A:$D,2,FALSE))</f>
        <v/>
      </c>
      <c r="D788" s="189"/>
      <c r="E788" s="186"/>
      <c r="F788" s="187"/>
      <c r="G788" s="188" t="str">
        <f>IF(ISERROR(VLOOKUP($E788,参加者名簿!$A:$D,2,FALSE))=TRUE,"",VLOOKUP($E788,参加者名簿!$A:$D,2,FALSE))</f>
        <v/>
      </c>
      <c r="H788" s="190"/>
      <c r="I788" s="199"/>
    </row>
    <row r="789" spans="1:9" ht="20.100000000000001" customHeight="1" x14ac:dyDescent="0.15">
      <c r="A789" s="186"/>
      <c r="B789" s="187"/>
      <c r="C789" s="188" t="str">
        <f>IF(ISERROR(VLOOKUP($A789,参加者名簿!$A:$D,2,FALSE))=TRUE,"",VLOOKUP($A789,参加者名簿!$A:$D,2,FALSE))</f>
        <v/>
      </c>
      <c r="D789" s="189"/>
      <c r="E789" s="186"/>
      <c r="F789" s="187"/>
      <c r="G789" s="188" t="str">
        <f>IF(ISERROR(VLOOKUP($E789,参加者名簿!$A:$D,2,FALSE))=TRUE,"",VLOOKUP($E789,参加者名簿!$A:$D,2,FALSE))</f>
        <v/>
      </c>
      <c r="H789" s="190"/>
      <c r="I789" s="199"/>
    </row>
    <row r="790" spans="1:9" ht="20.100000000000001" customHeight="1" x14ac:dyDescent="0.15">
      <c r="A790" s="186"/>
      <c r="B790" s="187"/>
      <c r="C790" s="188" t="str">
        <f>IF(ISERROR(VLOOKUP($A790,参加者名簿!$A:$D,2,FALSE))=TRUE,"",VLOOKUP($A790,参加者名簿!$A:$D,2,FALSE))</f>
        <v/>
      </c>
      <c r="D790" s="189"/>
      <c r="E790" s="186"/>
      <c r="F790" s="187"/>
      <c r="G790" s="188" t="str">
        <f>IF(ISERROR(VLOOKUP($E790,参加者名簿!$A:$D,2,FALSE))=TRUE,"",VLOOKUP($E790,参加者名簿!$A:$D,2,FALSE))</f>
        <v/>
      </c>
      <c r="H790" s="190"/>
      <c r="I790" s="199"/>
    </row>
    <row r="791" spans="1:9" ht="20.100000000000001" customHeight="1" x14ac:dyDescent="0.15">
      <c r="A791" s="186"/>
      <c r="B791" s="187"/>
      <c r="C791" s="188" t="str">
        <f>IF(ISERROR(VLOOKUP($A791,参加者名簿!$A:$D,2,FALSE))=TRUE,"",VLOOKUP($A791,参加者名簿!$A:$D,2,FALSE))</f>
        <v/>
      </c>
      <c r="D791" s="189"/>
      <c r="E791" s="186"/>
      <c r="F791" s="187"/>
      <c r="G791" s="188" t="str">
        <f>IF(ISERROR(VLOOKUP($E791,参加者名簿!$A:$D,2,FALSE))=TRUE,"",VLOOKUP($E791,参加者名簿!$A:$D,2,FALSE))</f>
        <v/>
      </c>
      <c r="H791" s="190"/>
      <c r="I791" s="199"/>
    </row>
    <row r="792" spans="1:9" ht="20.100000000000001" customHeight="1" x14ac:dyDescent="0.15">
      <c r="A792" s="186"/>
      <c r="B792" s="191"/>
      <c r="C792" s="188" t="str">
        <f>IF(ISERROR(VLOOKUP($A792,参加者名簿!$A:$D,2,FALSE))=TRUE,"",VLOOKUP($A792,参加者名簿!$A:$D,2,FALSE))</f>
        <v/>
      </c>
      <c r="D792" s="189"/>
      <c r="E792" s="186"/>
      <c r="F792" s="187"/>
      <c r="G792" s="188" t="str">
        <f>IF(ISERROR(VLOOKUP($E792,参加者名簿!$A:$D,2,FALSE))=TRUE,"",VLOOKUP($E792,参加者名簿!$A:$D,2,FALSE))</f>
        <v/>
      </c>
      <c r="H792" s="190"/>
      <c r="I792" s="199"/>
    </row>
    <row r="793" spans="1:9" ht="20.100000000000001" customHeight="1" x14ac:dyDescent="0.15">
      <c r="A793" s="186"/>
      <c r="B793" s="191"/>
      <c r="C793" s="188" t="str">
        <f>IF(ISERROR(VLOOKUP($A793,参加者名簿!$A:$D,2,FALSE))=TRUE,"",VLOOKUP($A793,参加者名簿!$A:$D,2,FALSE))</f>
        <v/>
      </c>
      <c r="D793" s="189"/>
      <c r="E793" s="186"/>
      <c r="F793" s="187"/>
      <c r="G793" s="188" t="str">
        <f>IF(ISERROR(VLOOKUP($E793,参加者名簿!$A:$D,2,FALSE))=TRUE,"",VLOOKUP($E793,参加者名簿!$A:$D,2,FALSE))</f>
        <v/>
      </c>
      <c r="H793" s="190"/>
      <c r="I793" s="199"/>
    </row>
    <row r="794" spans="1:9" ht="20.100000000000001" customHeight="1" x14ac:dyDescent="0.15">
      <c r="A794" s="186"/>
      <c r="B794" s="191"/>
      <c r="C794" s="188" t="str">
        <f>IF(ISERROR(VLOOKUP($A794,参加者名簿!$A:$D,2,FALSE))=TRUE,"",VLOOKUP($A794,参加者名簿!$A:$D,2,FALSE))</f>
        <v/>
      </c>
      <c r="D794" s="189"/>
      <c r="E794" s="186"/>
      <c r="F794" s="187"/>
      <c r="G794" s="188" t="str">
        <f>IF(ISERROR(VLOOKUP($E794,参加者名簿!$A:$D,2,FALSE))=TRUE,"",VLOOKUP($E794,参加者名簿!$A:$D,2,FALSE))</f>
        <v/>
      </c>
      <c r="H794" s="190"/>
      <c r="I794" s="199"/>
    </row>
    <row r="795" spans="1:9" ht="20.100000000000001" customHeight="1" x14ac:dyDescent="0.15">
      <c r="A795" s="186"/>
      <c r="B795" s="191"/>
      <c r="C795" s="188" t="str">
        <f>IF(ISERROR(VLOOKUP($A795,参加者名簿!$A:$D,2,FALSE))=TRUE,"",VLOOKUP($A795,参加者名簿!$A:$D,2,FALSE))</f>
        <v/>
      </c>
      <c r="D795" s="189"/>
      <c r="E795" s="186"/>
      <c r="F795" s="187"/>
      <c r="G795" s="188" t="str">
        <f>IF(ISERROR(VLOOKUP($E795,参加者名簿!$A:$D,2,FALSE))=TRUE,"",VLOOKUP($E795,参加者名簿!$A:$D,2,FALSE))</f>
        <v/>
      </c>
      <c r="H795" s="190"/>
      <c r="I795" s="199"/>
    </row>
    <row r="796" spans="1:9" ht="20.100000000000001" customHeight="1" x14ac:dyDescent="0.15">
      <c r="A796" s="186"/>
      <c r="B796" s="191"/>
      <c r="C796" s="188" t="str">
        <f>IF(ISERROR(VLOOKUP($A796,参加者名簿!$A:$D,2,FALSE))=TRUE,"",VLOOKUP($A796,参加者名簿!$A:$D,2,FALSE))</f>
        <v/>
      </c>
      <c r="D796" s="189"/>
      <c r="E796" s="186"/>
      <c r="F796" s="187"/>
      <c r="G796" s="188" t="str">
        <f>IF(ISERROR(VLOOKUP($E796,参加者名簿!$A:$D,2,FALSE))=TRUE,"",VLOOKUP($E796,参加者名簿!$A:$D,2,FALSE))</f>
        <v/>
      </c>
      <c r="H796" s="190"/>
      <c r="I796" s="199"/>
    </row>
    <row r="797" spans="1:9" ht="20.100000000000001" customHeight="1" x14ac:dyDescent="0.15">
      <c r="A797" s="186"/>
      <c r="B797" s="191"/>
      <c r="C797" s="188" t="str">
        <f>IF(ISERROR(VLOOKUP($A797,参加者名簿!$A:$D,2,FALSE))=TRUE,"",VLOOKUP($A797,参加者名簿!$A:$D,2,FALSE))</f>
        <v/>
      </c>
      <c r="D797" s="189"/>
      <c r="E797" s="186"/>
      <c r="F797" s="187"/>
      <c r="G797" s="188" t="str">
        <f>IF(ISERROR(VLOOKUP($E797,参加者名簿!$A:$D,2,FALSE))=TRUE,"",VLOOKUP($E797,参加者名簿!$A:$D,2,FALSE))</f>
        <v/>
      </c>
      <c r="H797" s="190"/>
      <c r="I797" s="199"/>
    </row>
    <row r="798" spans="1:9" ht="20.100000000000001" customHeight="1" x14ac:dyDescent="0.15">
      <c r="A798" s="186"/>
      <c r="B798" s="191"/>
      <c r="C798" s="188" t="str">
        <f>IF(ISERROR(VLOOKUP($A798,参加者名簿!$A:$D,2,FALSE))=TRUE,"",VLOOKUP($A798,参加者名簿!$A:$D,2,FALSE))</f>
        <v/>
      </c>
      <c r="D798" s="189"/>
      <c r="E798" s="186"/>
      <c r="F798" s="187"/>
      <c r="G798" s="188" t="str">
        <f>IF(ISERROR(VLOOKUP($E798,参加者名簿!$A:$D,2,FALSE))=TRUE,"",VLOOKUP($E798,参加者名簿!$A:$D,2,FALSE))</f>
        <v/>
      </c>
      <c r="H798" s="190"/>
      <c r="I798" s="199"/>
    </row>
    <row r="799" spans="1:9" ht="20.100000000000001" customHeight="1" x14ac:dyDescent="0.15">
      <c r="A799" s="186"/>
      <c r="B799" s="191"/>
      <c r="C799" s="188" t="str">
        <f>IF(ISERROR(VLOOKUP($A799,参加者名簿!$A:$D,2,FALSE))=TRUE,"",VLOOKUP($A799,参加者名簿!$A:$D,2,FALSE))</f>
        <v/>
      </c>
      <c r="D799" s="189"/>
      <c r="E799" s="186"/>
      <c r="F799" s="187"/>
      <c r="G799" s="188" t="str">
        <f>IF(ISERROR(VLOOKUP($E799,参加者名簿!$A:$D,2,FALSE))=TRUE,"",VLOOKUP($E799,参加者名簿!$A:$D,2,FALSE))</f>
        <v/>
      </c>
      <c r="H799" s="190"/>
      <c r="I799" s="199"/>
    </row>
    <row r="800" spans="1:9" ht="20.100000000000001" customHeight="1" x14ac:dyDescent="0.15">
      <c r="A800" s="186"/>
      <c r="B800" s="191"/>
      <c r="C800" s="188" t="str">
        <f>IF(ISERROR(VLOOKUP($A800,参加者名簿!$A:$D,2,FALSE))=TRUE,"",VLOOKUP($A800,参加者名簿!$A:$D,2,FALSE))</f>
        <v/>
      </c>
      <c r="D800" s="189"/>
      <c r="E800" s="186"/>
      <c r="F800" s="187"/>
      <c r="G800" s="188" t="str">
        <f>IF(ISERROR(VLOOKUP($E800,参加者名簿!$A:$D,2,FALSE))=TRUE,"",VLOOKUP($E800,参加者名簿!$A:$D,2,FALSE))</f>
        <v/>
      </c>
      <c r="H800" s="190"/>
      <c r="I800" s="199"/>
    </row>
    <row r="801" spans="1:9" ht="20.100000000000001" customHeight="1" x14ac:dyDescent="0.15">
      <c r="A801" s="186"/>
      <c r="B801" s="191"/>
      <c r="C801" s="188" t="str">
        <f>IF(ISERROR(VLOOKUP($A801,参加者名簿!$A:$D,2,FALSE))=TRUE,"",VLOOKUP($A801,参加者名簿!$A:$D,2,FALSE))</f>
        <v/>
      </c>
      <c r="D801" s="189"/>
      <c r="E801" s="186"/>
      <c r="F801" s="191"/>
      <c r="G801" s="188" t="str">
        <f>IF(ISERROR(VLOOKUP($E801,参加者名簿!$A:$D,2,FALSE))=TRUE,"",VLOOKUP($E801,参加者名簿!$A:$D,2,FALSE))</f>
        <v/>
      </c>
      <c r="H801" s="190"/>
      <c r="I801" s="199"/>
    </row>
    <row r="802" spans="1:9" ht="20.100000000000001" customHeight="1" x14ac:dyDescent="0.15">
      <c r="A802" s="186"/>
      <c r="B802" s="191"/>
      <c r="C802" s="188" t="str">
        <f>IF(ISERROR(VLOOKUP($A802,参加者名簿!$A:$D,2,FALSE))=TRUE,"",VLOOKUP($A802,参加者名簿!$A:$D,2,FALSE))</f>
        <v/>
      </c>
      <c r="D802" s="189"/>
      <c r="E802" s="186"/>
      <c r="F802" s="191"/>
      <c r="G802" s="188" t="str">
        <f>IF(ISERROR(VLOOKUP($E802,参加者名簿!$A:$D,2,FALSE))=TRUE,"",VLOOKUP($E802,参加者名簿!$A:$D,2,FALSE))</f>
        <v/>
      </c>
      <c r="H802" s="190"/>
      <c r="I802" s="199"/>
    </row>
    <row r="803" spans="1:9" ht="20.100000000000001" customHeight="1" x14ac:dyDescent="0.15">
      <c r="A803" s="186"/>
      <c r="B803" s="191"/>
      <c r="C803" s="188" t="str">
        <f>IF(ISERROR(VLOOKUP($A803,参加者名簿!$A:$D,2,FALSE))=TRUE,"",VLOOKUP($A803,参加者名簿!$A:$D,2,FALSE))</f>
        <v/>
      </c>
      <c r="D803" s="189"/>
      <c r="E803" s="186"/>
      <c r="F803" s="191"/>
      <c r="G803" s="188" t="str">
        <f>IF(ISERROR(VLOOKUP($E803,参加者名簿!$A:$D,2,FALSE))=TRUE,"",VLOOKUP($E803,参加者名簿!$A:$D,2,FALSE))</f>
        <v/>
      </c>
      <c r="H803" s="190"/>
      <c r="I803" s="199"/>
    </row>
    <row r="804" spans="1:9" ht="20.100000000000001" customHeight="1" x14ac:dyDescent="0.15">
      <c r="A804" s="186"/>
      <c r="B804" s="191"/>
      <c r="C804" s="188" t="str">
        <f>IF(ISERROR(VLOOKUP($A804,参加者名簿!$A:$D,2,FALSE))=TRUE,"",VLOOKUP($A804,参加者名簿!$A:$D,2,FALSE))</f>
        <v/>
      </c>
      <c r="D804" s="189"/>
      <c r="E804" s="186"/>
      <c r="F804" s="191"/>
      <c r="G804" s="188" t="str">
        <f>IF(ISERROR(VLOOKUP($E804,参加者名簿!$A:$D,2,FALSE))=TRUE,"",VLOOKUP($E804,参加者名簿!$A:$D,2,FALSE))</f>
        <v/>
      </c>
      <c r="H804" s="190"/>
      <c r="I804" s="199"/>
    </row>
    <row r="805" spans="1:9" ht="20.100000000000001" customHeight="1" x14ac:dyDescent="0.15">
      <c r="A805" s="186"/>
      <c r="B805" s="191"/>
      <c r="C805" s="188" t="str">
        <f>IF(ISERROR(VLOOKUP($A805,参加者名簿!$A:$D,2,FALSE))=TRUE,"",VLOOKUP($A805,参加者名簿!$A:$D,2,FALSE))</f>
        <v/>
      </c>
      <c r="D805" s="189"/>
      <c r="E805" s="186"/>
      <c r="F805" s="191"/>
      <c r="G805" s="188" t="str">
        <f>IF(ISERROR(VLOOKUP($E805,参加者名簿!$A:$D,2,FALSE))=TRUE,"",VLOOKUP($E805,参加者名簿!$A:$D,2,FALSE))</f>
        <v/>
      </c>
      <c r="H805" s="190"/>
      <c r="I805" s="199"/>
    </row>
    <row r="806" spans="1:9" ht="20.100000000000001" customHeight="1" thickBot="1" x14ac:dyDescent="0.2">
      <c r="A806" s="186"/>
      <c r="B806" s="191"/>
      <c r="C806" s="188" t="str">
        <f>IF(ISERROR(VLOOKUP($A806,参加者名簿!$A:$D,2,FALSE))=TRUE,"",VLOOKUP($A806,参加者名簿!$A:$D,2,FALSE))</f>
        <v/>
      </c>
      <c r="D806" s="189"/>
      <c r="E806" s="186"/>
      <c r="F806" s="191"/>
      <c r="G806" s="188" t="str">
        <f>IF(ISERROR(VLOOKUP($E806,参加者名簿!$A:$D,2,FALSE))=TRUE,"",VLOOKUP($E806,参加者名簿!$A:$D,2,FALSE))</f>
        <v/>
      </c>
      <c r="H806" s="190"/>
      <c r="I806" s="199"/>
    </row>
    <row r="807" spans="1:9" ht="20.100000000000001" customHeight="1" thickBot="1" x14ac:dyDescent="0.2">
      <c r="A807" s="192" t="s">
        <v>488</v>
      </c>
      <c r="B807" s="193">
        <f>COUNTIFS(C786:C806,"農業者",D786:D806,"○")+COUNTIFS(G786:G806,"農業者",H786:H806,"○")</f>
        <v>0</v>
      </c>
      <c r="C807" s="265" t="s">
        <v>489</v>
      </c>
      <c r="D807" s="266"/>
      <c r="E807" s="193">
        <f>COUNTIFS(C786:C806,"農業者以外",D786:D806,"○")+COUNTIFS(G786:G806,"農業者以外",H786:H806,"○")</f>
        <v>0</v>
      </c>
      <c r="F807" s="194" t="s">
        <v>490</v>
      </c>
      <c r="G807" s="267">
        <f>SUMIF(D786:D806,"○",B786:B806)+SUMIF(H786:H806,"○",F786:F806)</f>
        <v>0</v>
      </c>
      <c r="H807" s="268"/>
      <c r="I807" s="227"/>
    </row>
    <row r="808" spans="1:9" ht="20.100000000000001" customHeight="1" x14ac:dyDescent="0.15">
      <c r="A808" s="195" t="s">
        <v>491</v>
      </c>
      <c r="B808" s="196"/>
      <c r="C808" s="196"/>
      <c r="D808" s="196"/>
      <c r="E808" s="196"/>
      <c r="F808" s="196"/>
      <c r="G808" s="196"/>
      <c r="H808" s="197"/>
      <c r="I808" s="199"/>
    </row>
    <row r="809" spans="1:9" ht="20.100000000000001" customHeight="1" x14ac:dyDescent="0.15">
      <c r="A809" s="198"/>
      <c r="B809" s="199"/>
      <c r="C809" s="199"/>
      <c r="D809" s="199"/>
      <c r="E809" s="199"/>
      <c r="F809" s="199"/>
      <c r="G809" s="199"/>
      <c r="H809" s="200"/>
      <c r="I809" s="199"/>
    </row>
    <row r="810" spans="1:9" ht="20.100000000000001" customHeight="1" x14ac:dyDescent="0.15">
      <c r="A810" s="198"/>
      <c r="B810" s="199"/>
      <c r="C810" s="199"/>
      <c r="D810" s="199"/>
      <c r="E810" s="199"/>
      <c r="F810" s="199"/>
      <c r="G810" s="199"/>
      <c r="H810" s="200"/>
      <c r="I810" s="199"/>
    </row>
    <row r="811" spans="1:9" ht="20.100000000000001" customHeight="1" x14ac:dyDescent="0.15">
      <c r="A811" s="198"/>
      <c r="B811" s="199"/>
      <c r="C811" s="199"/>
      <c r="D811" s="199"/>
      <c r="E811" s="199"/>
      <c r="F811" s="199"/>
      <c r="G811" s="199"/>
      <c r="H811" s="200"/>
      <c r="I811" s="199"/>
    </row>
    <row r="812" spans="1:9" ht="20.100000000000001" customHeight="1" x14ac:dyDescent="0.15">
      <c r="A812" s="198"/>
      <c r="B812" s="199"/>
      <c r="C812" s="199"/>
      <c r="D812" s="199"/>
      <c r="E812" s="199"/>
      <c r="F812" s="199"/>
      <c r="G812" s="199"/>
      <c r="H812" s="200"/>
      <c r="I812" s="199"/>
    </row>
    <row r="813" spans="1:9" ht="20.100000000000001" customHeight="1" x14ac:dyDescent="0.15">
      <c r="A813" s="198"/>
      <c r="B813" s="199"/>
      <c r="C813" s="199"/>
      <c r="D813" s="199"/>
      <c r="E813" s="199"/>
      <c r="F813" s="199"/>
      <c r="G813" s="199"/>
      <c r="H813" s="200"/>
      <c r="I813" s="199"/>
    </row>
    <row r="814" spans="1:9" ht="20.100000000000001" customHeight="1" x14ac:dyDescent="0.15">
      <c r="A814" s="198"/>
      <c r="B814" s="199"/>
      <c r="C814" s="199"/>
      <c r="D814" s="199"/>
      <c r="E814" s="199"/>
      <c r="F814" s="199"/>
      <c r="G814" s="199"/>
      <c r="H814" s="200"/>
      <c r="I814" s="199"/>
    </row>
    <row r="815" spans="1:9" ht="20.100000000000001" customHeight="1" x14ac:dyDescent="0.15">
      <c r="A815" s="198"/>
      <c r="B815" s="199"/>
      <c r="C815" s="199"/>
      <c r="D815" s="199"/>
      <c r="E815" s="199"/>
      <c r="F815" s="199"/>
      <c r="G815" s="199"/>
      <c r="H815" s="200"/>
      <c r="I815" s="199"/>
    </row>
    <row r="816" spans="1:9" ht="20.100000000000001" customHeight="1" thickBot="1" x14ac:dyDescent="0.2">
      <c r="A816" s="201"/>
      <c r="B816" s="202"/>
      <c r="C816" s="202"/>
      <c r="D816" s="202"/>
      <c r="E816" s="202"/>
      <c r="F816" s="202"/>
      <c r="G816" s="202"/>
      <c r="H816" s="203"/>
      <c r="I816" s="199"/>
    </row>
    <row r="817" spans="1:20" ht="20.100000000000001" customHeight="1" thickBot="1" x14ac:dyDescent="0.2">
      <c r="A817" s="204" t="s">
        <v>492</v>
      </c>
      <c r="B817" s="205" t="s">
        <v>493</v>
      </c>
      <c r="C817" s="205" t="s">
        <v>494</v>
      </c>
      <c r="D817" s="206"/>
    </row>
    <row r="818" spans="1:20" ht="20.100000000000001" customHeight="1" thickBot="1" x14ac:dyDescent="0.25">
      <c r="A818" s="255" t="str">
        <f>A775</f>
        <v>令和</v>
      </c>
      <c r="B818" s="247">
        <f>B775</f>
        <v>3</v>
      </c>
      <c r="C818" s="332" t="str">
        <f>C775</f>
        <v>年度　多面的機能支払交付金に係る作業日報</v>
      </c>
      <c r="D818" s="332"/>
      <c r="E818" s="332"/>
      <c r="F818" s="332"/>
      <c r="G818" s="178" t="s">
        <v>478</v>
      </c>
      <c r="H818" s="256">
        <f>H775+1</f>
        <v>20</v>
      </c>
      <c r="I818" s="223">
        <f>H818</f>
        <v>20</v>
      </c>
      <c r="J818" s="222">
        <f>F819</f>
        <v>0</v>
      </c>
      <c r="K818" s="222">
        <f>B820</f>
        <v>0</v>
      </c>
      <c r="L818" s="246" t="e">
        <f>F820-J821</f>
        <v>#VALUE!</v>
      </c>
      <c r="M818" s="244">
        <f>B850</f>
        <v>0</v>
      </c>
      <c r="N818" s="244">
        <f>E850</f>
        <v>0</v>
      </c>
      <c r="O818" s="222">
        <f>B822</f>
        <v>0</v>
      </c>
      <c r="P818" s="222">
        <f>D822</f>
        <v>0</v>
      </c>
      <c r="Q818" s="222">
        <f>F822</f>
        <v>0</v>
      </c>
      <c r="R818" s="33">
        <f>B826</f>
        <v>0</v>
      </c>
      <c r="S818" s="33">
        <f>D826</f>
        <v>0</v>
      </c>
      <c r="T818" s="33">
        <f>F826</f>
        <v>0</v>
      </c>
    </row>
    <row r="819" spans="1:20" ht="20.100000000000001" customHeight="1" thickBot="1" x14ac:dyDescent="0.25">
      <c r="A819" s="180" t="s">
        <v>479</v>
      </c>
      <c r="B819" s="277" t="str">
        <f>B776</f>
        <v>○○活動組織</v>
      </c>
      <c r="C819" s="277"/>
      <c r="D819" s="277"/>
      <c r="E819" s="181" t="s">
        <v>480</v>
      </c>
      <c r="F819" s="278"/>
      <c r="G819" s="279"/>
      <c r="H819" s="280"/>
      <c r="I819" s="224"/>
      <c r="M819" s="222"/>
      <c r="N819" s="222"/>
      <c r="O819" s="222"/>
      <c r="P819" s="222"/>
      <c r="Q819" s="222"/>
      <c r="R819" s="222"/>
    </row>
    <row r="820" spans="1:20" ht="20.100000000000001" customHeight="1" x14ac:dyDescent="0.15">
      <c r="A820" s="212" t="s">
        <v>12</v>
      </c>
      <c r="B820" s="219"/>
      <c r="C820" s="281" t="s">
        <v>481</v>
      </c>
      <c r="D820" s="281"/>
      <c r="E820" s="219"/>
      <c r="F820" s="218" t="str">
        <f>IF((E820-B820)*24=0,"",(E820-B820)*24)</f>
        <v/>
      </c>
      <c r="G820" s="282" t="s">
        <v>482</v>
      </c>
      <c r="H820" s="283"/>
      <c r="I820" s="225"/>
    </row>
    <row r="821" spans="1:20" ht="20.100000000000001" customHeight="1" thickBot="1" x14ac:dyDescent="0.2">
      <c r="A821" s="214" t="s">
        <v>498</v>
      </c>
      <c r="B821" s="220"/>
      <c r="C821" s="273" t="s">
        <v>481</v>
      </c>
      <c r="D821" s="273"/>
      <c r="E821" s="220"/>
      <c r="F821" s="217" t="str">
        <f>IF((E821-B821)*24=0,"",(E821-B821)*24)</f>
        <v/>
      </c>
      <c r="G821" s="274" t="s">
        <v>482</v>
      </c>
      <c r="H821" s="275"/>
      <c r="I821" s="225"/>
      <c r="J821" s="33">
        <f>IF(F821="",0,F821)</f>
        <v>0</v>
      </c>
    </row>
    <row r="822" spans="1:20" ht="20.100000000000001" customHeight="1" thickTop="1" x14ac:dyDescent="0.15">
      <c r="A822" s="212" t="s">
        <v>495</v>
      </c>
      <c r="B822" s="324"/>
      <c r="C822" s="325"/>
      <c r="D822" s="324"/>
      <c r="E822" s="325"/>
      <c r="F822" s="324"/>
      <c r="G822" s="325"/>
      <c r="H822" s="208"/>
      <c r="I822" s="226"/>
    </row>
    <row r="823" spans="1:20" ht="20.100000000000001" customHeight="1" x14ac:dyDescent="0.15">
      <c r="A823" s="213" t="s">
        <v>496</v>
      </c>
      <c r="B823" s="269" t="str">
        <f>IF(B$607="","",(IFERROR(VLOOKUP(B$607,【選択肢】!$K$3:$O$74,2,)," ")))</f>
        <v/>
      </c>
      <c r="C823" s="270"/>
      <c r="D823" s="269" t="str">
        <f>IF(D$607="","",(IFERROR(VLOOKUP(D$607,【選択肢】!$K$3:$O$74,2,)," ")))</f>
        <v/>
      </c>
      <c r="E823" s="270"/>
      <c r="F823" s="269" t="str">
        <f>IF(F$607="","",(IFERROR(VLOOKUP(F$607,【選択肢】!$K$3:$O$74,2,)," ")))</f>
        <v/>
      </c>
      <c r="G823" s="270"/>
      <c r="H823" s="210"/>
      <c r="I823" s="226"/>
    </row>
    <row r="824" spans="1:20" ht="20.100000000000001" customHeight="1" x14ac:dyDescent="0.15">
      <c r="A824" s="213" t="s">
        <v>17</v>
      </c>
      <c r="B824" s="269" t="str">
        <f>IF(B$607="","",(IFERROR(VLOOKUP(B$607,【選択肢】!$K$3:$O$74,4,)," ")))</f>
        <v/>
      </c>
      <c r="C824" s="270"/>
      <c r="D824" s="269" t="str">
        <f>IF(D$607="","",(IFERROR(VLOOKUP(D$607,【選択肢】!$K$3:$O$74,4,)," ")))</f>
        <v/>
      </c>
      <c r="E824" s="270"/>
      <c r="F824" s="269" t="str">
        <f>IF(F$607="","",(IFERROR(VLOOKUP(F$607,【選択肢】!$K$3:$O$74,4,)," ")))</f>
        <v/>
      </c>
      <c r="G824" s="270"/>
      <c r="H824" s="210"/>
      <c r="I824" s="226"/>
    </row>
    <row r="825" spans="1:20" ht="20.100000000000001" customHeight="1" x14ac:dyDescent="0.15">
      <c r="A825" s="214" t="s">
        <v>497</v>
      </c>
      <c r="B825" s="269" t="str">
        <f>IF(B$607="","",(IFERROR(VLOOKUP(B$607,【選択肢】!$K$3:$O$74,5,)," ")))</f>
        <v/>
      </c>
      <c r="C825" s="270"/>
      <c r="D825" s="269" t="str">
        <f>IF(D$607="","",(IFERROR(VLOOKUP(D$607,【選択肢】!$K$3:$O$74,5,)," ")))</f>
        <v/>
      </c>
      <c r="E825" s="270"/>
      <c r="F825" s="269" t="str">
        <f>IF(F$607="","",(IFERROR(VLOOKUP(F$607,【選択肢】!$K$3:$O$74,5,)," ")))</f>
        <v/>
      </c>
      <c r="G825" s="270"/>
      <c r="H825" s="211"/>
      <c r="I825" s="226"/>
    </row>
    <row r="826" spans="1:20" ht="20.100000000000001" customHeight="1" thickBot="1" x14ac:dyDescent="0.2">
      <c r="A826" s="215" t="s">
        <v>9</v>
      </c>
      <c r="B826" s="328"/>
      <c r="C826" s="329"/>
      <c r="D826" s="328"/>
      <c r="E826" s="329"/>
      <c r="F826" s="330"/>
      <c r="G826" s="331"/>
      <c r="H826" s="209"/>
      <c r="I826" s="226"/>
    </row>
    <row r="827" spans="1:20" ht="20.100000000000001" customHeight="1" x14ac:dyDescent="0.15">
      <c r="A827" s="326" t="s">
        <v>483</v>
      </c>
      <c r="B827" s="263"/>
      <c r="C827" s="263"/>
      <c r="D827" s="263"/>
      <c r="E827" s="263"/>
      <c r="F827" s="263"/>
      <c r="G827" s="263"/>
      <c r="H827" s="327"/>
      <c r="I827" s="216"/>
    </row>
    <row r="828" spans="1:20" ht="20.100000000000001" customHeight="1" x14ac:dyDescent="0.15">
      <c r="A828" s="182" t="s">
        <v>484</v>
      </c>
      <c r="B828" s="183" t="s">
        <v>485</v>
      </c>
      <c r="C828" s="184" t="s">
        <v>474</v>
      </c>
      <c r="D828" s="185" t="s">
        <v>486</v>
      </c>
      <c r="E828" s="182" t="s">
        <v>484</v>
      </c>
      <c r="F828" s="183" t="s">
        <v>485</v>
      </c>
      <c r="G828" s="184" t="s">
        <v>474</v>
      </c>
      <c r="H828" s="185" t="s">
        <v>486</v>
      </c>
      <c r="I828" s="216"/>
    </row>
    <row r="829" spans="1:20" ht="20.100000000000001" customHeight="1" x14ac:dyDescent="0.15">
      <c r="A829" s="186"/>
      <c r="B829" s="187"/>
      <c r="C829" s="188" t="str">
        <f>IF(ISERROR(VLOOKUP($A829,参加者名簿!$A:$D,2,FALSE))=TRUE,"",VLOOKUP($A829,参加者名簿!$A:$D,2,FALSE))</f>
        <v/>
      </c>
      <c r="D829" s="189"/>
      <c r="E829" s="186"/>
      <c r="F829" s="187"/>
      <c r="G829" s="188" t="str">
        <f>IF(ISERROR(VLOOKUP($E829,参加者名簿!$A:$D,2,FALSE))=TRUE,"",VLOOKUP($E829,参加者名簿!$A:$D,2,FALSE))</f>
        <v/>
      </c>
      <c r="H829" s="190"/>
      <c r="I829" s="199"/>
    </row>
    <row r="830" spans="1:20" ht="20.100000000000001" customHeight="1" x14ac:dyDescent="0.15">
      <c r="A830" s="186"/>
      <c r="B830" s="187"/>
      <c r="C830" s="188" t="str">
        <f>IF(ISERROR(VLOOKUP($A830,参加者名簿!$A:$D,2,FALSE))=TRUE,"",VLOOKUP($A830,参加者名簿!$A:$D,2,FALSE))</f>
        <v/>
      </c>
      <c r="D830" s="189"/>
      <c r="E830" s="186"/>
      <c r="F830" s="187"/>
      <c r="G830" s="188" t="str">
        <f>IF(ISERROR(VLOOKUP($E830,参加者名簿!$A:$D,2,FALSE))=TRUE,"",VLOOKUP($E830,参加者名簿!$A:$D,2,FALSE))</f>
        <v/>
      </c>
      <c r="H830" s="190"/>
      <c r="I830" s="199"/>
    </row>
    <row r="831" spans="1:20" ht="20.100000000000001" customHeight="1" x14ac:dyDescent="0.15">
      <c r="A831" s="186"/>
      <c r="B831" s="187"/>
      <c r="C831" s="188" t="str">
        <f>IF(ISERROR(VLOOKUP($A831,参加者名簿!$A:$D,2,FALSE))=TRUE,"",VLOOKUP($A831,参加者名簿!$A:$D,2,FALSE))</f>
        <v/>
      </c>
      <c r="D831" s="189"/>
      <c r="E831" s="186"/>
      <c r="F831" s="187"/>
      <c r="G831" s="188" t="str">
        <f>IF(ISERROR(VLOOKUP($E831,参加者名簿!$A:$D,2,FALSE))=TRUE,"",VLOOKUP($E831,参加者名簿!$A:$D,2,FALSE))</f>
        <v/>
      </c>
      <c r="H831" s="190"/>
      <c r="I831" s="199"/>
    </row>
    <row r="832" spans="1:20" ht="20.100000000000001" customHeight="1" x14ac:dyDescent="0.15">
      <c r="A832" s="186"/>
      <c r="B832" s="187"/>
      <c r="C832" s="188" t="str">
        <f>IF(ISERROR(VLOOKUP($A832,参加者名簿!$A:$D,2,FALSE))=TRUE,"",VLOOKUP($A832,参加者名簿!$A:$D,2,FALSE))</f>
        <v/>
      </c>
      <c r="D832" s="189"/>
      <c r="E832" s="186"/>
      <c r="F832" s="187"/>
      <c r="G832" s="188" t="str">
        <f>IF(ISERROR(VLOOKUP($E832,参加者名簿!$A:$D,2,FALSE))=TRUE,"",VLOOKUP($E832,参加者名簿!$A:$D,2,FALSE))</f>
        <v/>
      </c>
      <c r="H832" s="190"/>
      <c r="I832" s="199"/>
    </row>
    <row r="833" spans="1:9" ht="20.100000000000001" customHeight="1" x14ac:dyDescent="0.15">
      <c r="A833" s="186"/>
      <c r="B833" s="187"/>
      <c r="C833" s="188" t="str">
        <f>IF(ISERROR(VLOOKUP($A833,参加者名簿!$A:$D,2,FALSE))=TRUE,"",VLOOKUP($A833,参加者名簿!$A:$D,2,FALSE))</f>
        <v/>
      </c>
      <c r="D833" s="189"/>
      <c r="E833" s="186"/>
      <c r="F833" s="187"/>
      <c r="G833" s="188" t="str">
        <f>IF(ISERROR(VLOOKUP($E833,参加者名簿!$A:$D,2,FALSE))=TRUE,"",VLOOKUP($E833,参加者名簿!$A:$D,2,FALSE))</f>
        <v/>
      </c>
      <c r="H833" s="190"/>
      <c r="I833" s="199"/>
    </row>
    <row r="834" spans="1:9" ht="20.100000000000001" customHeight="1" x14ac:dyDescent="0.15">
      <c r="A834" s="186"/>
      <c r="B834" s="187"/>
      <c r="C834" s="188" t="str">
        <f>IF(ISERROR(VLOOKUP($A834,参加者名簿!$A:$D,2,FALSE))=TRUE,"",VLOOKUP($A834,参加者名簿!$A:$D,2,FALSE))</f>
        <v/>
      </c>
      <c r="D834" s="189"/>
      <c r="E834" s="186"/>
      <c r="F834" s="187"/>
      <c r="G834" s="188" t="str">
        <f>IF(ISERROR(VLOOKUP($E834,参加者名簿!$A:$D,2,FALSE))=TRUE,"",VLOOKUP($E834,参加者名簿!$A:$D,2,FALSE))</f>
        <v/>
      </c>
      <c r="H834" s="190"/>
      <c r="I834" s="199"/>
    </row>
    <row r="835" spans="1:9" ht="20.100000000000001" customHeight="1" x14ac:dyDescent="0.15">
      <c r="A835" s="186"/>
      <c r="B835" s="191"/>
      <c r="C835" s="188" t="str">
        <f>IF(ISERROR(VLOOKUP($A835,参加者名簿!$A:$D,2,FALSE))=TRUE,"",VLOOKUP($A835,参加者名簿!$A:$D,2,FALSE))</f>
        <v/>
      </c>
      <c r="D835" s="189"/>
      <c r="E835" s="186"/>
      <c r="F835" s="187"/>
      <c r="G835" s="188" t="str">
        <f>IF(ISERROR(VLOOKUP($E835,参加者名簿!$A:$D,2,FALSE))=TRUE,"",VLOOKUP($E835,参加者名簿!$A:$D,2,FALSE))</f>
        <v/>
      </c>
      <c r="H835" s="190"/>
      <c r="I835" s="199"/>
    </row>
    <row r="836" spans="1:9" ht="20.100000000000001" customHeight="1" x14ac:dyDescent="0.15">
      <c r="A836" s="186"/>
      <c r="B836" s="191"/>
      <c r="C836" s="188" t="str">
        <f>IF(ISERROR(VLOOKUP($A836,参加者名簿!$A:$D,2,FALSE))=TRUE,"",VLOOKUP($A836,参加者名簿!$A:$D,2,FALSE))</f>
        <v/>
      </c>
      <c r="D836" s="189"/>
      <c r="E836" s="186"/>
      <c r="F836" s="187"/>
      <c r="G836" s="188" t="str">
        <f>IF(ISERROR(VLOOKUP($E836,参加者名簿!$A:$D,2,FALSE))=TRUE,"",VLOOKUP($E836,参加者名簿!$A:$D,2,FALSE))</f>
        <v/>
      </c>
      <c r="H836" s="190"/>
      <c r="I836" s="199"/>
    </row>
    <row r="837" spans="1:9" ht="20.100000000000001" customHeight="1" x14ac:dyDescent="0.15">
      <c r="A837" s="186"/>
      <c r="B837" s="191"/>
      <c r="C837" s="188" t="str">
        <f>IF(ISERROR(VLOOKUP($A837,参加者名簿!$A:$D,2,FALSE))=TRUE,"",VLOOKUP($A837,参加者名簿!$A:$D,2,FALSE))</f>
        <v/>
      </c>
      <c r="D837" s="189"/>
      <c r="E837" s="186"/>
      <c r="F837" s="187"/>
      <c r="G837" s="188" t="str">
        <f>IF(ISERROR(VLOOKUP($E837,参加者名簿!$A:$D,2,FALSE))=TRUE,"",VLOOKUP($E837,参加者名簿!$A:$D,2,FALSE))</f>
        <v/>
      </c>
      <c r="H837" s="190"/>
      <c r="I837" s="199"/>
    </row>
    <row r="838" spans="1:9" ht="20.100000000000001" customHeight="1" x14ac:dyDescent="0.15">
      <c r="A838" s="186"/>
      <c r="B838" s="191"/>
      <c r="C838" s="188" t="str">
        <f>IF(ISERROR(VLOOKUP($A838,参加者名簿!$A:$D,2,FALSE))=TRUE,"",VLOOKUP($A838,参加者名簿!$A:$D,2,FALSE))</f>
        <v/>
      </c>
      <c r="D838" s="189"/>
      <c r="E838" s="186"/>
      <c r="F838" s="187"/>
      <c r="G838" s="188" t="str">
        <f>IF(ISERROR(VLOOKUP($E838,参加者名簿!$A:$D,2,FALSE))=TRUE,"",VLOOKUP($E838,参加者名簿!$A:$D,2,FALSE))</f>
        <v/>
      </c>
      <c r="H838" s="190"/>
      <c r="I838" s="199"/>
    </row>
    <row r="839" spans="1:9" ht="20.100000000000001" customHeight="1" x14ac:dyDescent="0.15">
      <c r="A839" s="186"/>
      <c r="B839" s="191"/>
      <c r="C839" s="188" t="str">
        <f>IF(ISERROR(VLOOKUP($A839,参加者名簿!$A:$D,2,FALSE))=TRUE,"",VLOOKUP($A839,参加者名簿!$A:$D,2,FALSE))</f>
        <v/>
      </c>
      <c r="D839" s="189"/>
      <c r="E839" s="186"/>
      <c r="F839" s="187"/>
      <c r="G839" s="188" t="str">
        <f>IF(ISERROR(VLOOKUP($E839,参加者名簿!$A:$D,2,FALSE))=TRUE,"",VLOOKUP($E839,参加者名簿!$A:$D,2,FALSE))</f>
        <v/>
      </c>
      <c r="H839" s="190"/>
      <c r="I839" s="199"/>
    </row>
    <row r="840" spans="1:9" ht="20.100000000000001" customHeight="1" x14ac:dyDescent="0.15">
      <c r="A840" s="186"/>
      <c r="B840" s="191"/>
      <c r="C840" s="188" t="str">
        <f>IF(ISERROR(VLOOKUP($A840,参加者名簿!$A:$D,2,FALSE))=TRUE,"",VLOOKUP($A840,参加者名簿!$A:$D,2,FALSE))</f>
        <v/>
      </c>
      <c r="D840" s="189"/>
      <c r="E840" s="186"/>
      <c r="F840" s="187"/>
      <c r="G840" s="188" t="str">
        <f>IF(ISERROR(VLOOKUP($E840,参加者名簿!$A:$D,2,FALSE))=TRUE,"",VLOOKUP($E840,参加者名簿!$A:$D,2,FALSE))</f>
        <v/>
      </c>
      <c r="H840" s="190"/>
      <c r="I840" s="199"/>
    </row>
    <row r="841" spans="1:9" ht="20.100000000000001" customHeight="1" x14ac:dyDescent="0.15">
      <c r="A841" s="186"/>
      <c r="B841" s="191"/>
      <c r="C841" s="188" t="str">
        <f>IF(ISERROR(VLOOKUP($A841,参加者名簿!$A:$D,2,FALSE))=TRUE,"",VLOOKUP($A841,参加者名簿!$A:$D,2,FALSE))</f>
        <v/>
      </c>
      <c r="D841" s="189"/>
      <c r="E841" s="186"/>
      <c r="F841" s="187"/>
      <c r="G841" s="188" t="str">
        <f>IF(ISERROR(VLOOKUP($E841,参加者名簿!$A:$D,2,FALSE))=TRUE,"",VLOOKUP($E841,参加者名簿!$A:$D,2,FALSE))</f>
        <v/>
      </c>
      <c r="H841" s="190"/>
      <c r="I841" s="199"/>
    </row>
    <row r="842" spans="1:9" ht="20.100000000000001" customHeight="1" x14ac:dyDescent="0.15">
      <c r="A842" s="186"/>
      <c r="B842" s="191"/>
      <c r="C842" s="188" t="str">
        <f>IF(ISERROR(VLOOKUP($A842,参加者名簿!$A:$D,2,FALSE))=TRUE,"",VLOOKUP($A842,参加者名簿!$A:$D,2,FALSE))</f>
        <v/>
      </c>
      <c r="D842" s="189"/>
      <c r="E842" s="186"/>
      <c r="F842" s="187"/>
      <c r="G842" s="188" t="str">
        <f>IF(ISERROR(VLOOKUP($E842,参加者名簿!$A:$D,2,FALSE))=TRUE,"",VLOOKUP($E842,参加者名簿!$A:$D,2,FALSE))</f>
        <v/>
      </c>
      <c r="H842" s="190"/>
      <c r="I842" s="199"/>
    </row>
    <row r="843" spans="1:9" ht="20.100000000000001" customHeight="1" x14ac:dyDescent="0.15">
      <c r="A843" s="186"/>
      <c r="B843" s="191"/>
      <c r="C843" s="188" t="str">
        <f>IF(ISERROR(VLOOKUP($A843,参加者名簿!$A:$D,2,FALSE))=TRUE,"",VLOOKUP($A843,参加者名簿!$A:$D,2,FALSE))</f>
        <v/>
      </c>
      <c r="D843" s="189"/>
      <c r="E843" s="186"/>
      <c r="F843" s="187"/>
      <c r="G843" s="188" t="str">
        <f>IF(ISERROR(VLOOKUP($E843,参加者名簿!$A:$D,2,FALSE))=TRUE,"",VLOOKUP($E843,参加者名簿!$A:$D,2,FALSE))</f>
        <v/>
      </c>
      <c r="H843" s="190"/>
      <c r="I843" s="199"/>
    </row>
    <row r="844" spans="1:9" ht="20.100000000000001" customHeight="1" x14ac:dyDescent="0.15">
      <c r="A844" s="186"/>
      <c r="B844" s="191"/>
      <c r="C844" s="188" t="str">
        <f>IF(ISERROR(VLOOKUP($A844,参加者名簿!$A:$D,2,FALSE))=TRUE,"",VLOOKUP($A844,参加者名簿!$A:$D,2,FALSE))</f>
        <v/>
      </c>
      <c r="D844" s="189"/>
      <c r="E844" s="186"/>
      <c r="F844" s="191"/>
      <c r="G844" s="188" t="str">
        <f>IF(ISERROR(VLOOKUP($E844,参加者名簿!$A:$D,2,FALSE))=TRUE,"",VLOOKUP($E844,参加者名簿!$A:$D,2,FALSE))</f>
        <v/>
      </c>
      <c r="H844" s="190"/>
      <c r="I844" s="199"/>
    </row>
    <row r="845" spans="1:9" ht="20.100000000000001" customHeight="1" x14ac:dyDescent="0.15">
      <c r="A845" s="186"/>
      <c r="B845" s="191"/>
      <c r="C845" s="188" t="str">
        <f>IF(ISERROR(VLOOKUP($A845,参加者名簿!$A:$D,2,FALSE))=TRUE,"",VLOOKUP($A845,参加者名簿!$A:$D,2,FALSE))</f>
        <v/>
      </c>
      <c r="D845" s="189"/>
      <c r="E845" s="186"/>
      <c r="F845" s="191"/>
      <c r="G845" s="188" t="str">
        <f>IF(ISERROR(VLOOKUP($E845,参加者名簿!$A:$D,2,FALSE))=TRUE,"",VLOOKUP($E845,参加者名簿!$A:$D,2,FALSE))</f>
        <v/>
      </c>
      <c r="H845" s="190"/>
      <c r="I845" s="199"/>
    </row>
    <row r="846" spans="1:9" ht="20.100000000000001" customHeight="1" x14ac:dyDescent="0.15">
      <c r="A846" s="186"/>
      <c r="B846" s="191"/>
      <c r="C846" s="188" t="str">
        <f>IF(ISERROR(VLOOKUP($A846,参加者名簿!$A:$D,2,FALSE))=TRUE,"",VLOOKUP($A846,参加者名簿!$A:$D,2,FALSE))</f>
        <v/>
      </c>
      <c r="D846" s="189"/>
      <c r="E846" s="186"/>
      <c r="F846" s="191"/>
      <c r="G846" s="188" t="str">
        <f>IF(ISERROR(VLOOKUP($E846,参加者名簿!$A:$D,2,FALSE))=TRUE,"",VLOOKUP($E846,参加者名簿!$A:$D,2,FALSE))</f>
        <v/>
      </c>
      <c r="H846" s="190"/>
      <c r="I846" s="199"/>
    </row>
    <row r="847" spans="1:9" ht="20.100000000000001" customHeight="1" x14ac:dyDescent="0.15">
      <c r="A847" s="186"/>
      <c r="B847" s="191"/>
      <c r="C847" s="188" t="str">
        <f>IF(ISERROR(VLOOKUP($A847,参加者名簿!$A:$D,2,FALSE))=TRUE,"",VLOOKUP($A847,参加者名簿!$A:$D,2,FALSE))</f>
        <v/>
      </c>
      <c r="D847" s="189"/>
      <c r="E847" s="186"/>
      <c r="F847" s="191"/>
      <c r="G847" s="188" t="str">
        <f>IF(ISERROR(VLOOKUP($E847,参加者名簿!$A:$D,2,FALSE))=TRUE,"",VLOOKUP($E847,参加者名簿!$A:$D,2,FALSE))</f>
        <v/>
      </c>
      <c r="H847" s="190"/>
      <c r="I847" s="199"/>
    </row>
    <row r="848" spans="1:9" ht="20.100000000000001" customHeight="1" x14ac:dyDescent="0.15">
      <c r="A848" s="186"/>
      <c r="B848" s="191"/>
      <c r="C848" s="188" t="str">
        <f>IF(ISERROR(VLOOKUP($A848,参加者名簿!$A:$D,2,FALSE))=TRUE,"",VLOOKUP($A848,参加者名簿!$A:$D,2,FALSE))</f>
        <v/>
      </c>
      <c r="D848" s="189"/>
      <c r="E848" s="186"/>
      <c r="F848" s="191"/>
      <c r="G848" s="188" t="str">
        <f>IF(ISERROR(VLOOKUP($E848,参加者名簿!$A:$D,2,FALSE))=TRUE,"",VLOOKUP($E848,参加者名簿!$A:$D,2,FALSE))</f>
        <v/>
      </c>
      <c r="H848" s="190"/>
      <c r="I848" s="199"/>
    </row>
    <row r="849" spans="1:20" ht="20.100000000000001" customHeight="1" thickBot="1" x14ac:dyDescent="0.2">
      <c r="A849" s="186"/>
      <c r="B849" s="191"/>
      <c r="C849" s="188" t="str">
        <f>IF(ISERROR(VLOOKUP($A849,参加者名簿!$A:$D,2,FALSE))=TRUE,"",VLOOKUP($A849,参加者名簿!$A:$D,2,FALSE))</f>
        <v/>
      </c>
      <c r="D849" s="189"/>
      <c r="E849" s="186"/>
      <c r="F849" s="191"/>
      <c r="G849" s="188" t="str">
        <f>IF(ISERROR(VLOOKUP($E849,参加者名簿!$A:$D,2,FALSE))=TRUE,"",VLOOKUP($E849,参加者名簿!$A:$D,2,FALSE))</f>
        <v/>
      </c>
      <c r="H849" s="190"/>
      <c r="I849" s="199"/>
    </row>
    <row r="850" spans="1:20" ht="20.100000000000001" customHeight="1" thickBot="1" x14ac:dyDescent="0.2">
      <c r="A850" s="192" t="s">
        <v>488</v>
      </c>
      <c r="B850" s="193">
        <f>COUNTIFS(C829:C849,"農業者",D829:D849,"○")+COUNTIFS(G829:G849,"農業者",H829:H849,"○")</f>
        <v>0</v>
      </c>
      <c r="C850" s="265" t="s">
        <v>489</v>
      </c>
      <c r="D850" s="266"/>
      <c r="E850" s="193">
        <f>COUNTIFS(C829:C849,"農業者以外",D829:D849,"○")+COUNTIFS(G829:G849,"農業者以外",H829:H849,"○")</f>
        <v>0</v>
      </c>
      <c r="F850" s="194" t="s">
        <v>490</v>
      </c>
      <c r="G850" s="267">
        <f>SUMIF(D829:D849,"○",B829:B849)+SUMIF(H829:H849,"○",F829:F849)</f>
        <v>0</v>
      </c>
      <c r="H850" s="268"/>
      <c r="I850" s="227"/>
    </row>
    <row r="851" spans="1:20" ht="20.100000000000001" customHeight="1" x14ac:dyDescent="0.15">
      <c r="A851" s="195" t="s">
        <v>491</v>
      </c>
      <c r="B851" s="196"/>
      <c r="C851" s="196"/>
      <c r="D851" s="196"/>
      <c r="E851" s="196"/>
      <c r="F851" s="196"/>
      <c r="G851" s="196"/>
      <c r="H851" s="197"/>
      <c r="I851" s="199"/>
    </row>
    <row r="852" spans="1:20" ht="20.100000000000001" customHeight="1" x14ac:dyDescent="0.15">
      <c r="A852" s="198"/>
      <c r="B852" s="199"/>
      <c r="C852" s="199"/>
      <c r="D852" s="199"/>
      <c r="E852" s="199"/>
      <c r="F852" s="199"/>
      <c r="G852" s="199"/>
      <c r="H852" s="200"/>
      <c r="I852" s="199"/>
    </row>
    <row r="853" spans="1:20" ht="20.100000000000001" customHeight="1" x14ac:dyDescent="0.15">
      <c r="A853" s="198"/>
      <c r="B853" s="199"/>
      <c r="C853" s="199"/>
      <c r="D853" s="199"/>
      <c r="E853" s="199"/>
      <c r="F853" s="199"/>
      <c r="G853" s="199"/>
      <c r="H853" s="200"/>
      <c r="I853" s="199"/>
    </row>
    <row r="854" spans="1:20" ht="20.100000000000001" customHeight="1" x14ac:dyDescent="0.15">
      <c r="A854" s="198"/>
      <c r="B854" s="199"/>
      <c r="C854" s="199"/>
      <c r="D854" s="199"/>
      <c r="E854" s="199"/>
      <c r="F854" s="199"/>
      <c r="G854" s="199"/>
      <c r="H854" s="200"/>
      <c r="I854" s="199"/>
    </row>
    <row r="855" spans="1:20" ht="20.100000000000001" customHeight="1" x14ac:dyDescent="0.15">
      <c r="A855" s="198"/>
      <c r="B855" s="199"/>
      <c r="C855" s="199"/>
      <c r="D855" s="199"/>
      <c r="E855" s="199"/>
      <c r="F855" s="199"/>
      <c r="G855" s="199"/>
      <c r="H855" s="200"/>
      <c r="I855" s="199"/>
    </row>
    <row r="856" spans="1:20" ht="20.100000000000001" customHeight="1" x14ac:dyDescent="0.15">
      <c r="A856" s="198"/>
      <c r="B856" s="199"/>
      <c r="C856" s="199"/>
      <c r="D856" s="199"/>
      <c r="E856" s="199"/>
      <c r="F856" s="199"/>
      <c r="G856" s="199"/>
      <c r="H856" s="200"/>
      <c r="I856" s="199"/>
    </row>
    <row r="857" spans="1:20" ht="20.100000000000001" customHeight="1" x14ac:dyDescent="0.15">
      <c r="A857" s="198"/>
      <c r="B857" s="199"/>
      <c r="C857" s="199"/>
      <c r="D857" s="199"/>
      <c r="E857" s="199"/>
      <c r="F857" s="199"/>
      <c r="G857" s="199"/>
      <c r="H857" s="200"/>
      <c r="I857" s="199"/>
    </row>
    <row r="858" spans="1:20" ht="20.100000000000001" customHeight="1" x14ac:dyDescent="0.15">
      <c r="A858" s="198"/>
      <c r="B858" s="199"/>
      <c r="C858" s="199"/>
      <c r="D858" s="199"/>
      <c r="E858" s="199"/>
      <c r="F858" s="199"/>
      <c r="G858" s="199"/>
      <c r="H858" s="200"/>
      <c r="I858" s="199"/>
    </row>
    <row r="859" spans="1:20" ht="20.100000000000001" customHeight="1" thickBot="1" x14ac:dyDescent="0.2">
      <c r="A859" s="201"/>
      <c r="B859" s="202"/>
      <c r="C859" s="202"/>
      <c r="D859" s="202"/>
      <c r="E859" s="202"/>
      <c r="F859" s="202"/>
      <c r="G859" s="202"/>
      <c r="H859" s="203"/>
      <c r="I859" s="199"/>
    </row>
    <row r="860" spans="1:20" ht="20.100000000000001" customHeight="1" thickBot="1" x14ac:dyDescent="0.2">
      <c r="A860" s="204" t="s">
        <v>492</v>
      </c>
      <c r="B860" s="205" t="s">
        <v>493</v>
      </c>
      <c r="C860" s="205" t="s">
        <v>494</v>
      </c>
      <c r="D860" s="206"/>
    </row>
    <row r="861" spans="1:20" ht="20.100000000000001" customHeight="1" thickBot="1" x14ac:dyDescent="0.25">
      <c r="A861" s="255" t="str">
        <f>A818</f>
        <v>令和</v>
      </c>
      <c r="B861" s="247">
        <f>B818</f>
        <v>3</v>
      </c>
      <c r="C861" s="332" t="str">
        <f>C818</f>
        <v>年度　多面的機能支払交付金に係る作業日報</v>
      </c>
      <c r="D861" s="332"/>
      <c r="E861" s="332"/>
      <c r="F861" s="332"/>
      <c r="G861" s="178" t="s">
        <v>478</v>
      </c>
      <c r="H861" s="256">
        <f>H818+1</f>
        <v>21</v>
      </c>
      <c r="I861" s="223">
        <f>H861</f>
        <v>21</v>
      </c>
      <c r="J861" s="222">
        <f>F862</f>
        <v>0</v>
      </c>
      <c r="K861" s="222">
        <f>B863</f>
        <v>0</v>
      </c>
      <c r="L861" s="246" t="e">
        <f>F863-J864</f>
        <v>#VALUE!</v>
      </c>
      <c r="M861" s="244">
        <f>B893</f>
        <v>0</v>
      </c>
      <c r="N861" s="244">
        <f>E893</f>
        <v>0</v>
      </c>
      <c r="O861" s="222">
        <f>B865</f>
        <v>0</v>
      </c>
      <c r="P861" s="222">
        <f>D865</f>
        <v>0</v>
      </c>
      <c r="Q861" s="222">
        <f>F865</f>
        <v>0</v>
      </c>
      <c r="R861" s="33">
        <f>B869</f>
        <v>0</v>
      </c>
      <c r="S861" s="33">
        <f>D869</f>
        <v>0</v>
      </c>
      <c r="T861" s="33">
        <f>F869</f>
        <v>0</v>
      </c>
    </row>
    <row r="862" spans="1:20" ht="20.100000000000001" customHeight="1" thickBot="1" x14ac:dyDescent="0.25">
      <c r="A862" s="180" t="s">
        <v>479</v>
      </c>
      <c r="B862" s="277" t="str">
        <f>B819</f>
        <v>○○活動組織</v>
      </c>
      <c r="C862" s="277"/>
      <c r="D862" s="277"/>
      <c r="E862" s="181" t="s">
        <v>480</v>
      </c>
      <c r="F862" s="278"/>
      <c r="G862" s="279"/>
      <c r="H862" s="280"/>
      <c r="I862" s="224"/>
      <c r="M862" s="222"/>
      <c r="N862" s="222"/>
      <c r="O862" s="222"/>
      <c r="P862" s="222"/>
      <c r="Q862" s="222"/>
      <c r="R862" s="222"/>
    </row>
    <row r="863" spans="1:20" ht="20.100000000000001" customHeight="1" x14ac:dyDescent="0.15">
      <c r="A863" s="212" t="s">
        <v>12</v>
      </c>
      <c r="B863" s="219"/>
      <c r="C863" s="281" t="s">
        <v>481</v>
      </c>
      <c r="D863" s="281"/>
      <c r="E863" s="219"/>
      <c r="F863" s="218" t="str">
        <f>IF((E863-B863)*24=0,"",(E863-B863)*24)</f>
        <v/>
      </c>
      <c r="G863" s="282" t="s">
        <v>482</v>
      </c>
      <c r="H863" s="283"/>
      <c r="I863" s="225"/>
    </row>
    <row r="864" spans="1:20" ht="20.100000000000001" customHeight="1" thickBot="1" x14ac:dyDescent="0.2">
      <c r="A864" s="214" t="s">
        <v>498</v>
      </c>
      <c r="B864" s="220"/>
      <c r="C864" s="273" t="s">
        <v>481</v>
      </c>
      <c r="D864" s="273"/>
      <c r="E864" s="220"/>
      <c r="F864" s="217" t="str">
        <f>IF((E864-B864)*24=0,"",(E864-B864)*24)</f>
        <v/>
      </c>
      <c r="G864" s="274" t="s">
        <v>482</v>
      </c>
      <c r="H864" s="275"/>
      <c r="I864" s="225"/>
      <c r="J864" s="33">
        <f>IF(F864="",0,F864)</f>
        <v>0</v>
      </c>
    </row>
    <row r="865" spans="1:9" ht="20.100000000000001" customHeight="1" thickTop="1" x14ac:dyDescent="0.15">
      <c r="A865" s="212" t="s">
        <v>495</v>
      </c>
      <c r="B865" s="324"/>
      <c r="C865" s="325"/>
      <c r="D865" s="324"/>
      <c r="E865" s="325"/>
      <c r="F865" s="324"/>
      <c r="G865" s="325"/>
      <c r="H865" s="208"/>
      <c r="I865" s="226"/>
    </row>
    <row r="866" spans="1:9" ht="20.100000000000001" customHeight="1" x14ac:dyDescent="0.15">
      <c r="A866" s="213" t="s">
        <v>496</v>
      </c>
      <c r="B866" s="269" t="str">
        <f>IF(B$607="","",(IFERROR(VLOOKUP(B$607,【選択肢】!$K$3:$O$74,2,)," ")))</f>
        <v/>
      </c>
      <c r="C866" s="270"/>
      <c r="D866" s="269" t="str">
        <f>IF(D$607="","",(IFERROR(VLOOKUP(D$607,【選択肢】!$K$3:$O$74,2,)," ")))</f>
        <v/>
      </c>
      <c r="E866" s="270"/>
      <c r="F866" s="269" t="str">
        <f>IF(F$607="","",(IFERROR(VLOOKUP(F$607,【選択肢】!$K$3:$O$74,2,)," ")))</f>
        <v/>
      </c>
      <c r="G866" s="270"/>
      <c r="H866" s="210"/>
      <c r="I866" s="226"/>
    </row>
    <row r="867" spans="1:9" ht="20.100000000000001" customHeight="1" x14ac:dyDescent="0.15">
      <c r="A867" s="213" t="s">
        <v>17</v>
      </c>
      <c r="B867" s="269" t="str">
        <f>IF(B$607="","",(IFERROR(VLOOKUP(B$607,【選択肢】!$K$3:$O$74,4,)," ")))</f>
        <v/>
      </c>
      <c r="C867" s="270"/>
      <c r="D867" s="269" t="str">
        <f>IF(D$607="","",(IFERROR(VLOOKUP(D$607,【選択肢】!$K$3:$O$74,4,)," ")))</f>
        <v/>
      </c>
      <c r="E867" s="270"/>
      <c r="F867" s="269" t="str">
        <f>IF(F$607="","",(IFERROR(VLOOKUP(F$607,【選択肢】!$K$3:$O$74,4,)," ")))</f>
        <v/>
      </c>
      <c r="G867" s="270"/>
      <c r="H867" s="210"/>
      <c r="I867" s="226"/>
    </row>
    <row r="868" spans="1:9" ht="20.100000000000001" customHeight="1" x14ac:dyDescent="0.15">
      <c r="A868" s="214" t="s">
        <v>497</v>
      </c>
      <c r="B868" s="269" t="str">
        <f>IF(B$607="","",(IFERROR(VLOOKUP(B$607,【選択肢】!$K$3:$O$74,5,)," ")))</f>
        <v/>
      </c>
      <c r="C868" s="270"/>
      <c r="D868" s="269" t="str">
        <f>IF(D$607="","",(IFERROR(VLOOKUP(D$607,【選択肢】!$K$3:$O$74,5,)," ")))</f>
        <v/>
      </c>
      <c r="E868" s="270"/>
      <c r="F868" s="269" t="str">
        <f>IF(F$607="","",(IFERROR(VLOOKUP(F$607,【選択肢】!$K$3:$O$74,5,)," ")))</f>
        <v/>
      </c>
      <c r="G868" s="270"/>
      <c r="H868" s="211"/>
      <c r="I868" s="226"/>
    </row>
    <row r="869" spans="1:9" ht="20.100000000000001" customHeight="1" thickBot="1" x14ac:dyDescent="0.2">
      <c r="A869" s="215" t="s">
        <v>9</v>
      </c>
      <c r="B869" s="328"/>
      <c r="C869" s="329"/>
      <c r="D869" s="328"/>
      <c r="E869" s="329"/>
      <c r="F869" s="330"/>
      <c r="G869" s="331"/>
      <c r="H869" s="209"/>
      <c r="I869" s="226"/>
    </row>
    <row r="870" spans="1:9" ht="20.100000000000001" customHeight="1" x14ac:dyDescent="0.15">
      <c r="A870" s="326" t="s">
        <v>483</v>
      </c>
      <c r="B870" s="263"/>
      <c r="C870" s="263"/>
      <c r="D870" s="263"/>
      <c r="E870" s="263"/>
      <c r="F870" s="263"/>
      <c r="G870" s="263"/>
      <c r="H870" s="327"/>
      <c r="I870" s="216"/>
    </row>
    <row r="871" spans="1:9" ht="20.100000000000001" customHeight="1" x14ac:dyDescent="0.15">
      <c r="A871" s="182" t="s">
        <v>484</v>
      </c>
      <c r="B871" s="183" t="s">
        <v>485</v>
      </c>
      <c r="C871" s="184" t="s">
        <v>474</v>
      </c>
      <c r="D871" s="185" t="s">
        <v>486</v>
      </c>
      <c r="E871" s="182" t="s">
        <v>484</v>
      </c>
      <c r="F871" s="183" t="s">
        <v>485</v>
      </c>
      <c r="G871" s="184" t="s">
        <v>474</v>
      </c>
      <c r="H871" s="185" t="s">
        <v>486</v>
      </c>
      <c r="I871" s="216"/>
    </row>
    <row r="872" spans="1:9" ht="20.100000000000001" customHeight="1" x14ac:dyDescent="0.15">
      <c r="A872" s="186"/>
      <c r="B872" s="187"/>
      <c r="C872" s="188" t="str">
        <f>IF(ISERROR(VLOOKUP($A872,参加者名簿!$A:$D,2,FALSE))=TRUE,"",VLOOKUP($A872,参加者名簿!$A:$D,2,FALSE))</f>
        <v/>
      </c>
      <c r="D872" s="189"/>
      <c r="E872" s="186"/>
      <c r="F872" s="187"/>
      <c r="G872" s="188" t="str">
        <f>IF(ISERROR(VLOOKUP($E872,参加者名簿!$A:$D,2,FALSE))=TRUE,"",VLOOKUP($E872,参加者名簿!$A:$D,2,FALSE))</f>
        <v/>
      </c>
      <c r="H872" s="190"/>
      <c r="I872" s="199"/>
    </row>
    <row r="873" spans="1:9" ht="20.100000000000001" customHeight="1" x14ac:dyDescent="0.15">
      <c r="A873" s="186"/>
      <c r="B873" s="187"/>
      <c r="C873" s="188" t="str">
        <f>IF(ISERROR(VLOOKUP($A873,参加者名簿!$A:$D,2,FALSE))=TRUE,"",VLOOKUP($A873,参加者名簿!$A:$D,2,FALSE))</f>
        <v/>
      </c>
      <c r="D873" s="189"/>
      <c r="E873" s="186"/>
      <c r="F873" s="187"/>
      <c r="G873" s="188" t="str">
        <f>IF(ISERROR(VLOOKUP($E873,参加者名簿!$A:$D,2,FALSE))=TRUE,"",VLOOKUP($E873,参加者名簿!$A:$D,2,FALSE))</f>
        <v/>
      </c>
      <c r="H873" s="190"/>
      <c r="I873" s="199"/>
    </row>
    <row r="874" spans="1:9" ht="20.100000000000001" customHeight="1" x14ac:dyDescent="0.15">
      <c r="A874" s="186"/>
      <c r="B874" s="187"/>
      <c r="C874" s="188" t="str">
        <f>IF(ISERROR(VLOOKUP($A874,参加者名簿!$A:$D,2,FALSE))=TRUE,"",VLOOKUP($A874,参加者名簿!$A:$D,2,FALSE))</f>
        <v/>
      </c>
      <c r="D874" s="189"/>
      <c r="E874" s="186"/>
      <c r="F874" s="187"/>
      <c r="G874" s="188" t="str">
        <f>IF(ISERROR(VLOOKUP($E874,参加者名簿!$A:$D,2,FALSE))=TRUE,"",VLOOKUP($E874,参加者名簿!$A:$D,2,FALSE))</f>
        <v/>
      </c>
      <c r="H874" s="190"/>
      <c r="I874" s="199"/>
    </row>
    <row r="875" spans="1:9" ht="20.100000000000001" customHeight="1" x14ac:dyDescent="0.15">
      <c r="A875" s="186"/>
      <c r="B875" s="187"/>
      <c r="C875" s="188" t="str">
        <f>IF(ISERROR(VLOOKUP($A875,参加者名簿!$A:$D,2,FALSE))=TRUE,"",VLOOKUP($A875,参加者名簿!$A:$D,2,FALSE))</f>
        <v/>
      </c>
      <c r="D875" s="189"/>
      <c r="E875" s="186"/>
      <c r="F875" s="187"/>
      <c r="G875" s="188" t="str">
        <f>IF(ISERROR(VLOOKUP($E875,参加者名簿!$A:$D,2,FALSE))=TRUE,"",VLOOKUP($E875,参加者名簿!$A:$D,2,FALSE))</f>
        <v/>
      </c>
      <c r="H875" s="190"/>
      <c r="I875" s="199"/>
    </row>
    <row r="876" spans="1:9" ht="20.100000000000001" customHeight="1" x14ac:dyDescent="0.15">
      <c r="A876" s="186"/>
      <c r="B876" s="187"/>
      <c r="C876" s="188" t="str">
        <f>IF(ISERROR(VLOOKUP($A876,参加者名簿!$A:$D,2,FALSE))=TRUE,"",VLOOKUP($A876,参加者名簿!$A:$D,2,FALSE))</f>
        <v/>
      </c>
      <c r="D876" s="189"/>
      <c r="E876" s="186"/>
      <c r="F876" s="187"/>
      <c r="G876" s="188" t="str">
        <f>IF(ISERROR(VLOOKUP($E876,参加者名簿!$A:$D,2,FALSE))=TRUE,"",VLOOKUP($E876,参加者名簿!$A:$D,2,FALSE))</f>
        <v/>
      </c>
      <c r="H876" s="190"/>
      <c r="I876" s="199"/>
    </row>
    <row r="877" spans="1:9" ht="20.100000000000001" customHeight="1" x14ac:dyDescent="0.15">
      <c r="A877" s="186"/>
      <c r="B877" s="187"/>
      <c r="C877" s="188" t="str">
        <f>IF(ISERROR(VLOOKUP($A877,参加者名簿!$A:$D,2,FALSE))=TRUE,"",VLOOKUP($A877,参加者名簿!$A:$D,2,FALSE))</f>
        <v/>
      </c>
      <c r="D877" s="189"/>
      <c r="E877" s="186"/>
      <c r="F877" s="187"/>
      <c r="G877" s="188" t="str">
        <f>IF(ISERROR(VLOOKUP($E877,参加者名簿!$A:$D,2,FALSE))=TRUE,"",VLOOKUP($E877,参加者名簿!$A:$D,2,FALSE))</f>
        <v/>
      </c>
      <c r="H877" s="190"/>
      <c r="I877" s="199"/>
    </row>
    <row r="878" spans="1:9" ht="20.100000000000001" customHeight="1" x14ac:dyDescent="0.15">
      <c r="A878" s="186"/>
      <c r="B878" s="191"/>
      <c r="C878" s="188" t="str">
        <f>IF(ISERROR(VLOOKUP($A878,参加者名簿!$A:$D,2,FALSE))=TRUE,"",VLOOKUP($A878,参加者名簿!$A:$D,2,FALSE))</f>
        <v/>
      </c>
      <c r="D878" s="189"/>
      <c r="E878" s="186"/>
      <c r="F878" s="187"/>
      <c r="G878" s="188" t="str">
        <f>IF(ISERROR(VLOOKUP($E878,参加者名簿!$A:$D,2,FALSE))=TRUE,"",VLOOKUP($E878,参加者名簿!$A:$D,2,FALSE))</f>
        <v/>
      </c>
      <c r="H878" s="190"/>
      <c r="I878" s="199"/>
    </row>
    <row r="879" spans="1:9" ht="20.100000000000001" customHeight="1" x14ac:dyDescent="0.15">
      <c r="A879" s="186"/>
      <c r="B879" s="191"/>
      <c r="C879" s="188" t="str">
        <f>IF(ISERROR(VLOOKUP($A879,参加者名簿!$A:$D,2,FALSE))=TRUE,"",VLOOKUP($A879,参加者名簿!$A:$D,2,FALSE))</f>
        <v/>
      </c>
      <c r="D879" s="189"/>
      <c r="E879" s="186"/>
      <c r="F879" s="187"/>
      <c r="G879" s="188" t="str">
        <f>IF(ISERROR(VLOOKUP($E879,参加者名簿!$A:$D,2,FALSE))=TRUE,"",VLOOKUP($E879,参加者名簿!$A:$D,2,FALSE))</f>
        <v/>
      </c>
      <c r="H879" s="190"/>
      <c r="I879" s="199"/>
    </row>
    <row r="880" spans="1:9" ht="20.100000000000001" customHeight="1" x14ac:dyDescent="0.15">
      <c r="A880" s="186"/>
      <c r="B880" s="191"/>
      <c r="C880" s="188" t="str">
        <f>IF(ISERROR(VLOOKUP($A880,参加者名簿!$A:$D,2,FALSE))=TRUE,"",VLOOKUP($A880,参加者名簿!$A:$D,2,FALSE))</f>
        <v/>
      </c>
      <c r="D880" s="189"/>
      <c r="E880" s="186"/>
      <c r="F880" s="187"/>
      <c r="G880" s="188" t="str">
        <f>IF(ISERROR(VLOOKUP($E880,参加者名簿!$A:$D,2,FALSE))=TRUE,"",VLOOKUP($E880,参加者名簿!$A:$D,2,FALSE))</f>
        <v/>
      </c>
      <c r="H880" s="190"/>
      <c r="I880" s="199"/>
    </row>
    <row r="881" spans="1:9" ht="20.100000000000001" customHeight="1" x14ac:dyDescent="0.15">
      <c r="A881" s="186"/>
      <c r="B881" s="191"/>
      <c r="C881" s="188" t="str">
        <f>IF(ISERROR(VLOOKUP($A881,参加者名簿!$A:$D,2,FALSE))=TRUE,"",VLOOKUP($A881,参加者名簿!$A:$D,2,FALSE))</f>
        <v/>
      </c>
      <c r="D881" s="189"/>
      <c r="E881" s="186"/>
      <c r="F881" s="187"/>
      <c r="G881" s="188" t="str">
        <f>IF(ISERROR(VLOOKUP($E881,参加者名簿!$A:$D,2,FALSE))=TRUE,"",VLOOKUP($E881,参加者名簿!$A:$D,2,FALSE))</f>
        <v/>
      </c>
      <c r="H881" s="190"/>
      <c r="I881" s="199"/>
    </row>
    <row r="882" spans="1:9" ht="20.100000000000001" customHeight="1" x14ac:dyDescent="0.15">
      <c r="A882" s="186"/>
      <c r="B882" s="191"/>
      <c r="C882" s="188" t="str">
        <f>IF(ISERROR(VLOOKUP($A882,参加者名簿!$A:$D,2,FALSE))=TRUE,"",VLOOKUP($A882,参加者名簿!$A:$D,2,FALSE))</f>
        <v/>
      </c>
      <c r="D882" s="189"/>
      <c r="E882" s="186"/>
      <c r="F882" s="187"/>
      <c r="G882" s="188" t="str">
        <f>IF(ISERROR(VLOOKUP($E882,参加者名簿!$A:$D,2,FALSE))=TRUE,"",VLOOKUP($E882,参加者名簿!$A:$D,2,FALSE))</f>
        <v/>
      </c>
      <c r="H882" s="190"/>
      <c r="I882" s="199"/>
    </row>
    <row r="883" spans="1:9" ht="20.100000000000001" customHeight="1" x14ac:dyDescent="0.15">
      <c r="A883" s="186"/>
      <c r="B883" s="191"/>
      <c r="C883" s="188" t="str">
        <f>IF(ISERROR(VLOOKUP($A883,参加者名簿!$A:$D,2,FALSE))=TRUE,"",VLOOKUP($A883,参加者名簿!$A:$D,2,FALSE))</f>
        <v/>
      </c>
      <c r="D883" s="189"/>
      <c r="E883" s="186"/>
      <c r="F883" s="187"/>
      <c r="G883" s="188" t="str">
        <f>IF(ISERROR(VLOOKUP($E883,参加者名簿!$A:$D,2,FALSE))=TRUE,"",VLOOKUP($E883,参加者名簿!$A:$D,2,FALSE))</f>
        <v/>
      </c>
      <c r="H883" s="190"/>
      <c r="I883" s="199"/>
    </row>
    <row r="884" spans="1:9" ht="20.100000000000001" customHeight="1" x14ac:dyDescent="0.15">
      <c r="A884" s="186"/>
      <c r="B884" s="191"/>
      <c r="C884" s="188" t="str">
        <f>IF(ISERROR(VLOOKUP($A884,参加者名簿!$A:$D,2,FALSE))=TRUE,"",VLOOKUP($A884,参加者名簿!$A:$D,2,FALSE))</f>
        <v/>
      </c>
      <c r="D884" s="189"/>
      <c r="E884" s="186"/>
      <c r="F884" s="187"/>
      <c r="G884" s="188" t="str">
        <f>IF(ISERROR(VLOOKUP($E884,参加者名簿!$A:$D,2,FALSE))=TRUE,"",VLOOKUP($E884,参加者名簿!$A:$D,2,FALSE))</f>
        <v/>
      </c>
      <c r="H884" s="190"/>
      <c r="I884" s="199"/>
    </row>
    <row r="885" spans="1:9" ht="20.100000000000001" customHeight="1" x14ac:dyDescent="0.15">
      <c r="A885" s="186"/>
      <c r="B885" s="191"/>
      <c r="C885" s="188" t="str">
        <f>IF(ISERROR(VLOOKUP($A885,参加者名簿!$A:$D,2,FALSE))=TRUE,"",VLOOKUP($A885,参加者名簿!$A:$D,2,FALSE))</f>
        <v/>
      </c>
      <c r="D885" s="189"/>
      <c r="E885" s="186"/>
      <c r="F885" s="187"/>
      <c r="G885" s="188" t="str">
        <f>IF(ISERROR(VLOOKUP($E885,参加者名簿!$A:$D,2,FALSE))=TRUE,"",VLOOKUP($E885,参加者名簿!$A:$D,2,FALSE))</f>
        <v/>
      </c>
      <c r="H885" s="190"/>
      <c r="I885" s="199"/>
    </row>
    <row r="886" spans="1:9" ht="20.100000000000001" customHeight="1" x14ac:dyDescent="0.15">
      <c r="A886" s="186"/>
      <c r="B886" s="191"/>
      <c r="C886" s="188" t="str">
        <f>IF(ISERROR(VLOOKUP($A886,参加者名簿!$A:$D,2,FALSE))=TRUE,"",VLOOKUP($A886,参加者名簿!$A:$D,2,FALSE))</f>
        <v/>
      </c>
      <c r="D886" s="189"/>
      <c r="E886" s="186"/>
      <c r="F886" s="187"/>
      <c r="G886" s="188" t="str">
        <f>IF(ISERROR(VLOOKUP($E886,参加者名簿!$A:$D,2,FALSE))=TRUE,"",VLOOKUP($E886,参加者名簿!$A:$D,2,FALSE))</f>
        <v/>
      </c>
      <c r="H886" s="190"/>
      <c r="I886" s="199"/>
    </row>
    <row r="887" spans="1:9" ht="20.100000000000001" customHeight="1" x14ac:dyDescent="0.15">
      <c r="A887" s="186"/>
      <c r="B887" s="191"/>
      <c r="C887" s="188" t="str">
        <f>IF(ISERROR(VLOOKUP($A887,参加者名簿!$A:$D,2,FALSE))=TRUE,"",VLOOKUP($A887,参加者名簿!$A:$D,2,FALSE))</f>
        <v/>
      </c>
      <c r="D887" s="189"/>
      <c r="E887" s="186"/>
      <c r="F887" s="191"/>
      <c r="G887" s="188" t="str">
        <f>IF(ISERROR(VLOOKUP($E887,参加者名簿!$A:$D,2,FALSE))=TRUE,"",VLOOKUP($E887,参加者名簿!$A:$D,2,FALSE))</f>
        <v/>
      </c>
      <c r="H887" s="190"/>
      <c r="I887" s="199"/>
    </row>
    <row r="888" spans="1:9" ht="20.100000000000001" customHeight="1" x14ac:dyDescent="0.15">
      <c r="A888" s="186"/>
      <c r="B888" s="191"/>
      <c r="C888" s="188" t="str">
        <f>IF(ISERROR(VLOOKUP($A888,参加者名簿!$A:$D,2,FALSE))=TRUE,"",VLOOKUP($A888,参加者名簿!$A:$D,2,FALSE))</f>
        <v/>
      </c>
      <c r="D888" s="189"/>
      <c r="E888" s="186"/>
      <c r="F888" s="191"/>
      <c r="G888" s="188" t="str">
        <f>IF(ISERROR(VLOOKUP($E888,参加者名簿!$A:$D,2,FALSE))=TRUE,"",VLOOKUP($E888,参加者名簿!$A:$D,2,FALSE))</f>
        <v/>
      </c>
      <c r="H888" s="190"/>
      <c r="I888" s="199"/>
    </row>
    <row r="889" spans="1:9" ht="20.100000000000001" customHeight="1" x14ac:dyDescent="0.15">
      <c r="A889" s="186"/>
      <c r="B889" s="191"/>
      <c r="C889" s="188" t="str">
        <f>IF(ISERROR(VLOOKUP($A889,参加者名簿!$A:$D,2,FALSE))=TRUE,"",VLOOKUP($A889,参加者名簿!$A:$D,2,FALSE))</f>
        <v/>
      </c>
      <c r="D889" s="189"/>
      <c r="E889" s="186"/>
      <c r="F889" s="191"/>
      <c r="G889" s="188" t="str">
        <f>IF(ISERROR(VLOOKUP($E889,参加者名簿!$A:$D,2,FALSE))=TRUE,"",VLOOKUP($E889,参加者名簿!$A:$D,2,FALSE))</f>
        <v/>
      </c>
      <c r="H889" s="190"/>
      <c r="I889" s="199"/>
    </row>
    <row r="890" spans="1:9" ht="20.100000000000001" customHeight="1" x14ac:dyDescent="0.15">
      <c r="A890" s="186"/>
      <c r="B890" s="191"/>
      <c r="C890" s="188" t="str">
        <f>IF(ISERROR(VLOOKUP($A890,参加者名簿!$A:$D,2,FALSE))=TRUE,"",VLOOKUP($A890,参加者名簿!$A:$D,2,FALSE))</f>
        <v/>
      </c>
      <c r="D890" s="189"/>
      <c r="E890" s="186"/>
      <c r="F890" s="191"/>
      <c r="G890" s="188" t="str">
        <f>IF(ISERROR(VLOOKUP($E890,参加者名簿!$A:$D,2,FALSE))=TRUE,"",VLOOKUP($E890,参加者名簿!$A:$D,2,FALSE))</f>
        <v/>
      </c>
      <c r="H890" s="190"/>
      <c r="I890" s="199"/>
    </row>
    <row r="891" spans="1:9" ht="20.100000000000001" customHeight="1" x14ac:dyDescent="0.15">
      <c r="A891" s="186"/>
      <c r="B891" s="191"/>
      <c r="C891" s="188" t="str">
        <f>IF(ISERROR(VLOOKUP($A891,参加者名簿!$A:$D,2,FALSE))=TRUE,"",VLOOKUP($A891,参加者名簿!$A:$D,2,FALSE))</f>
        <v/>
      </c>
      <c r="D891" s="189"/>
      <c r="E891" s="186"/>
      <c r="F891" s="191"/>
      <c r="G891" s="188" t="str">
        <f>IF(ISERROR(VLOOKUP($E891,参加者名簿!$A:$D,2,FALSE))=TRUE,"",VLOOKUP($E891,参加者名簿!$A:$D,2,FALSE))</f>
        <v/>
      </c>
      <c r="H891" s="190"/>
      <c r="I891" s="199"/>
    </row>
    <row r="892" spans="1:9" ht="20.100000000000001" customHeight="1" thickBot="1" x14ac:dyDescent="0.2">
      <c r="A892" s="186"/>
      <c r="B892" s="191"/>
      <c r="C892" s="188" t="str">
        <f>IF(ISERROR(VLOOKUP($A892,参加者名簿!$A:$D,2,FALSE))=TRUE,"",VLOOKUP($A892,参加者名簿!$A:$D,2,FALSE))</f>
        <v/>
      </c>
      <c r="D892" s="189"/>
      <c r="E892" s="186"/>
      <c r="F892" s="191"/>
      <c r="G892" s="188" t="str">
        <f>IF(ISERROR(VLOOKUP($E892,参加者名簿!$A:$D,2,FALSE))=TRUE,"",VLOOKUP($E892,参加者名簿!$A:$D,2,FALSE))</f>
        <v/>
      </c>
      <c r="H892" s="190"/>
      <c r="I892" s="199"/>
    </row>
    <row r="893" spans="1:9" ht="20.100000000000001" customHeight="1" thickBot="1" x14ac:dyDescent="0.2">
      <c r="A893" s="192" t="s">
        <v>488</v>
      </c>
      <c r="B893" s="193">
        <f>COUNTIFS(C872:C892,"農業者",D872:D892,"○")+COUNTIFS(G872:G892,"農業者",H872:H892,"○")</f>
        <v>0</v>
      </c>
      <c r="C893" s="265" t="s">
        <v>489</v>
      </c>
      <c r="D893" s="266"/>
      <c r="E893" s="193">
        <f>COUNTIFS(C872:C892,"農業者以外",D872:D892,"○")+COUNTIFS(G872:G892,"農業者以外",H872:H892,"○")</f>
        <v>0</v>
      </c>
      <c r="F893" s="194" t="s">
        <v>490</v>
      </c>
      <c r="G893" s="267">
        <f>SUMIF(D872:D892,"○",B872:B892)+SUMIF(H872:H892,"○",F872:F892)</f>
        <v>0</v>
      </c>
      <c r="H893" s="268"/>
      <c r="I893" s="227"/>
    </row>
    <row r="894" spans="1:9" ht="20.100000000000001" customHeight="1" x14ac:dyDescent="0.15">
      <c r="A894" s="195" t="s">
        <v>491</v>
      </c>
      <c r="B894" s="196"/>
      <c r="C894" s="196"/>
      <c r="D894" s="196"/>
      <c r="E894" s="196"/>
      <c r="F894" s="196"/>
      <c r="G894" s="196"/>
      <c r="H894" s="197"/>
      <c r="I894" s="199"/>
    </row>
    <row r="895" spans="1:9" ht="20.100000000000001" customHeight="1" x14ac:dyDescent="0.15">
      <c r="A895" s="198"/>
      <c r="B895" s="199"/>
      <c r="C895" s="199"/>
      <c r="D895" s="199"/>
      <c r="E895" s="199"/>
      <c r="F895" s="199"/>
      <c r="G895" s="199"/>
      <c r="H895" s="200"/>
      <c r="I895" s="199"/>
    </row>
    <row r="896" spans="1:9" ht="20.100000000000001" customHeight="1" x14ac:dyDescent="0.15">
      <c r="A896" s="198"/>
      <c r="B896" s="199"/>
      <c r="C896" s="199"/>
      <c r="D896" s="199"/>
      <c r="E896" s="199"/>
      <c r="F896" s="199"/>
      <c r="G896" s="199"/>
      <c r="H896" s="200"/>
      <c r="I896" s="199"/>
    </row>
    <row r="897" spans="1:20" ht="20.100000000000001" customHeight="1" x14ac:dyDescent="0.15">
      <c r="A897" s="198"/>
      <c r="B897" s="199"/>
      <c r="C897" s="199"/>
      <c r="D897" s="199"/>
      <c r="E897" s="199"/>
      <c r="F897" s="199"/>
      <c r="G897" s="199"/>
      <c r="H897" s="200"/>
      <c r="I897" s="199"/>
    </row>
    <row r="898" spans="1:20" ht="20.100000000000001" customHeight="1" x14ac:dyDescent="0.15">
      <c r="A898" s="198"/>
      <c r="B898" s="199"/>
      <c r="C898" s="199"/>
      <c r="D898" s="199"/>
      <c r="E898" s="199"/>
      <c r="F898" s="199"/>
      <c r="G898" s="199"/>
      <c r="H898" s="200"/>
      <c r="I898" s="199"/>
    </row>
    <row r="899" spans="1:20" ht="20.100000000000001" customHeight="1" x14ac:dyDescent="0.15">
      <c r="A899" s="198"/>
      <c r="B899" s="199"/>
      <c r="C899" s="199"/>
      <c r="D899" s="199"/>
      <c r="E899" s="199"/>
      <c r="F899" s="199"/>
      <c r="G899" s="199"/>
      <c r="H899" s="200"/>
      <c r="I899" s="199"/>
    </row>
    <row r="900" spans="1:20" ht="20.100000000000001" customHeight="1" x14ac:dyDescent="0.15">
      <c r="A900" s="198"/>
      <c r="B900" s="199"/>
      <c r="C900" s="199"/>
      <c r="D900" s="199"/>
      <c r="E900" s="199"/>
      <c r="F900" s="199"/>
      <c r="G900" s="199"/>
      <c r="H900" s="200"/>
      <c r="I900" s="199"/>
    </row>
    <row r="901" spans="1:20" ht="20.100000000000001" customHeight="1" x14ac:dyDescent="0.15">
      <c r="A901" s="198"/>
      <c r="B901" s="199"/>
      <c r="C901" s="199"/>
      <c r="D901" s="199"/>
      <c r="E901" s="199"/>
      <c r="F901" s="199"/>
      <c r="G901" s="199"/>
      <c r="H901" s="200"/>
      <c r="I901" s="199"/>
    </row>
    <row r="902" spans="1:20" ht="20.100000000000001" customHeight="1" thickBot="1" x14ac:dyDescent="0.2">
      <c r="A902" s="201"/>
      <c r="B902" s="202"/>
      <c r="C902" s="202"/>
      <c r="D902" s="202"/>
      <c r="E902" s="202"/>
      <c r="F902" s="202"/>
      <c r="G902" s="202"/>
      <c r="H902" s="203"/>
      <c r="I902" s="199"/>
    </row>
    <row r="903" spans="1:20" ht="20.100000000000001" customHeight="1" thickBot="1" x14ac:dyDescent="0.2">
      <c r="A903" s="204" t="s">
        <v>492</v>
      </c>
      <c r="B903" s="205" t="s">
        <v>493</v>
      </c>
      <c r="C903" s="205" t="s">
        <v>494</v>
      </c>
      <c r="D903" s="206"/>
    </row>
    <row r="904" spans="1:20" ht="20.100000000000001" customHeight="1" thickBot="1" x14ac:dyDescent="0.25">
      <c r="A904" s="255" t="str">
        <f>A861</f>
        <v>令和</v>
      </c>
      <c r="B904" s="247">
        <f>B861</f>
        <v>3</v>
      </c>
      <c r="C904" s="332" t="str">
        <f>C861</f>
        <v>年度　多面的機能支払交付金に係る作業日報</v>
      </c>
      <c r="D904" s="332"/>
      <c r="E904" s="332"/>
      <c r="F904" s="332"/>
      <c r="G904" s="178" t="s">
        <v>478</v>
      </c>
      <c r="H904" s="256">
        <f>H861+1</f>
        <v>22</v>
      </c>
      <c r="I904" s="223">
        <f>H904</f>
        <v>22</v>
      </c>
      <c r="J904" s="222">
        <f>F905</f>
        <v>0</v>
      </c>
      <c r="K904" s="222">
        <f>B906</f>
        <v>0</v>
      </c>
      <c r="L904" s="246" t="e">
        <f>F906-J907</f>
        <v>#VALUE!</v>
      </c>
      <c r="M904" s="244">
        <f>B936</f>
        <v>0</v>
      </c>
      <c r="N904" s="244">
        <f>E936</f>
        <v>0</v>
      </c>
      <c r="O904" s="222">
        <f>B908</f>
        <v>0</v>
      </c>
      <c r="P904" s="222">
        <f>D908</f>
        <v>0</v>
      </c>
      <c r="Q904" s="222">
        <f>F908</f>
        <v>0</v>
      </c>
      <c r="R904" s="33">
        <f>B912</f>
        <v>0</v>
      </c>
      <c r="S904" s="33">
        <f>D912</f>
        <v>0</v>
      </c>
      <c r="T904" s="33">
        <f>F912</f>
        <v>0</v>
      </c>
    </row>
    <row r="905" spans="1:20" ht="20.100000000000001" customHeight="1" thickBot="1" x14ac:dyDescent="0.25">
      <c r="A905" s="180" t="s">
        <v>479</v>
      </c>
      <c r="B905" s="277" t="str">
        <f>B862</f>
        <v>○○活動組織</v>
      </c>
      <c r="C905" s="277"/>
      <c r="D905" s="277"/>
      <c r="E905" s="181" t="s">
        <v>480</v>
      </c>
      <c r="F905" s="278"/>
      <c r="G905" s="279"/>
      <c r="H905" s="280"/>
      <c r="I905" s="224"/>
      <c r="M905" s="222"/>
      <c r="N905" s="222"/>
      <c r="O905" s="222"/>
      <c r="P905" s="222"/>
      <c r="Q905" s="222"/>
      <c r="R905" s="222"/>
    </row>
    <row r="906" spans="1:20" ht="20.100000000000001" customHeight="1" x14ac:dyDescent="0.15">
      <c r="A906" s="212" t="s">
        <v>12</v>
      </c>
      <c r="B906" s="219"/>
      <c r="C906" s="281" t="s">
        <v>481</v>
      </c>
      <c r="D906" s="281"/>
      <c r="E906" s="219"/>
      <c r="F906" s="218" t="str">
        <f>IF((E906-B906)*24=0,"",(E906-B906)*24)</f>
        <v/>
      </c>
      <c r="G906" s="282" t="s">
        <v>482</v>
      </c>
      <c r="H906" s="283"/>
      <c r="I906" s="225"/>
    </row>
    <row r="907" spans="1:20" ht="20.100000000000001" customHeight="1" thickBot="1" x14ac:dyDescent="0.2">
      <c r="A907" s="214" t="s">
        <v>498</v>
      </c>
      <c r="B907" s="220"/>
      <c r="C907" s="273" t="s">
        <v>481</v>
      </c>
      <c r="D907" s="273"/>
      <c r="E907" s="220"/>
      <c r="F907" s="217" t="str">
        <f>IF((E907-B907)*24=0,"",(E907-B907)*24)</f>
        <v/>
      </c>
      <c r="G907" s="274" t="s">
        <v>482</v>
      </c>
      <c r="H907" s="275"/>
      <c r="I907" s="225"/>
      <c r="J907" s="33">
        <f>IF(F907="",0,F907)</f>
        <v>0</v>
      </c>
    </row>
    <row r="908" spans="1:20" ht="20.100000000000001" customHeight="1" thickTop="1" x14ac:dyDescent="0.15">
      <c r="A908" s="212" t="s">
        <v>495</v>
      </c>
      <c r="B908" s="324"/>
      <c r="C908" s="325"/>
      <c r="D908" s="324"/>
      <c r="E908" s="325"/>
      <c r="F908" s="324"/>
      <c r="G908" s="325"/>
      <c r="H908" s="208"/>
      <c r="I908" s="226"/>
    </row>
    <row r="909" spans="1:20" ht="20.100000000000001" customHeight="1" x14ac:dyDescent="0.15">
      <c r="A909" s="213" t="s">
        <v>496</v>
      </c>
      <c r="B909" s="269" t="str">
        <f>IF(B$607="","",(IFERROR(VLOOKUP(B$607,【選択肢】!$K$3:$O$74,2,)," ")))</f>
        <v/>
      </c>
      <c r="C909" s="270"/>
      <c r="D909" s="269" t="str">
        <f>IF(D$607="","",(IFERROR(VLOOKUP(D$607,【選択肢】!$K$3:$O$74,2,)," ")))</f>
        <v/>
      </c>
      <c r="E909" s="270"/>
      <c r="F909" s="269" t="str">
        <f>IF(F$607="","",(IFERROR(VLOOKUP(F$607,【選択肢】!$K$3:$O$74,2,)," ")))</f>
        <v/>
      </c>
      <c r="G909" s="270"/>
      <c r="H909" s="210"/>
      <c r="I909" s="226"/>
    </row>
    <row r="910" spans="1:20" ht="20.100000000000001" customHeight="1" x14ac:dyDescent="0.15">
      <c r="A910" s="213" t="s">
        <v>17</v>
      </c>
      <c r="B910" s="269" t="str">
        <f>IF(B$607="","",(IFERROR(VLOOKUP(B$607,【選択肢】!$K$3:$O$74,4,)," ")))</f>
        <v/>
      </c>
      <c r="C910" s="270"/>
      <c r="D910" s="269" t="str">
        <f>IF(D$607="","",(IFERROR(VLOOKUP(D$607,【選択肢】!$K$3:$O$74,4,)," ")))</f>
        <v/>
      </c>
      <c r="E910" s="270"/>
      <c r="F910" s="269" t="str">
        <f>IF(F$607="","",(IFERROR(VLOOKUP(F$607,【選択肢】!$K$3:$O$74,4,)," ")))</f>
        <v/>
      </c>
      <c r="G910" s="270"/>
      <c r="H910" s="210"/>
      <c r="I910" s="226"/>
    </row>
    <row r="911" spans="1:20" ht="20.100000000000001" customHeight="1" x14ac:dyDescent="0.15">
      <c r="A911" s="214" t="s">
        <v>497</v>
      </c>
      <c r="B911" s="269" t="str">
        <f>IF(B$607="","",(IFERROR(VLOOKUP(B$607,【選択肢】!$K$3:$O$74,5,)," ")))</f>
        <v/>
      </c>
      <c r="C911" s="270"/>
      <c r="D911" s="269" t="str">
        <f>IF(D$607="","",(IFERROR(VLOOKUP(D$607,【選択肢】!$K$3:$O$74,5,)," ")))</f>
        <v/>
      </c>
      <c r="E911" s="270"/>
      <c r="F911" s="269" t="str">
        <f>IF(F$607="","",(IFERROR(VLOOKUP(F$607,【選択肢】!$K$3:$O$74,5,)," ")))</f>
        <v/>
      </c>
      <c r="G911" s="270"/>
      <c r="H911" s="211"/>
      <c r="I911" s="226"/>
    </row>
    <row r="912" spans="1:20" ht="20.100000000000001" customHeight="1" thickBot="1" x14ac:dyDescent="0.2">
      <c r="A912" s="215" t="s">
        <v>9</v>
      </c>
      <c r="B912" s="328"/>
      <c r="C912" s="329"/>
      <c r="D912" s="328"/>
      <c r="E912" s="329"/>
      <c r="F912" s="330"/>
      <c r="G912" s="331"/>
      <c r="H912" s="209"/>
      <c r="I912" s="226"/>
    </row>
    <row r="913" spans="1:9" ht="20.100000000000001" customHeight="1" x14ac:dyDescent="0.15">
      <c r="A913" s="326" t="s">
        <v>483</v>
      </c>
      <c r="B913" s="263"/>
      <c r="C913" s="263"/>
      <c r="D913" s="263"/>
      <c r="E913" s="263"/>
      <c r="F913" s="263"/>
      <c r="G913" s="263"/>
      <c r="H913" s="327"/>
      <c r="I913" s="216"/>
    </row>
    <row r="914" spans="1:9" ht="20.100000000000001" customHeight="1" x14ac:dyDescent="0.15">
      <c r="A914" s="182" t="s">
        <v>484</v>
      </c>
      <c r="B914" s="183" t="s">
        <v>485</v>
      </c>
      <c r="C914" s="184" t="s">
        <v>474</v>
      </c>
      <c r="D914" s="185" t="s">
        <v>486</v>
      </c>
      <c r="E914" s="182" t="s">
        <v>484</v>
      </c>
      <c r="F914" s="183" t="s">
        <v>485</v>
      </c>
      <c r="G914" s="184" t="s">
        <v>474</v>
      </c>
      <c r="H914" s="185" t="s">
        <v>486</v>
      </c>
      <c r="I914" s="216"/>
    </row>
    <row r="915" spans="1:9" ht="20.100000000000001" customHeight="1" x14ac:dyDescent="0.15">
      <c r="A915" s="186"/>
      <c r="B915" s="187"/>
      <c r="C915" s="188" t="str">
        <f>IF(ISERROR(VLOOKUP($A915,参加者名簿!$A:$D,2,FALSE))=TRUE,"",VLOOKUP($A915,参加者名簿!$A:$D,2,FALSE))</f>
        <v/>
      </c>
      <c r="D915" s="189"/>
      <c r="E915" s="186"/>
      <c r="F915" s="187"/>
      <c r="G915" s="188" t="str">
        <f>IF(ISERROR(VLOOKUP($E915,参加者名簿!$A:$D,2,FALSE))=TRUE,"",VLOOKUP($E915,参加者名簿!$A:$D,2,FALSE))</f>
        <v/>
      </c>
      <c r="H915" s="190"/>
      <c r="I915" s="199"/>
    </row>
    <row r="916" spans="1:9" ht="20.100000000000001" customHeight="1" x14ac:dyDescent="0.15">
      <c r="A916" s="186"/>
      <c r="B916" s="187"/>
      <c r="C916" s="188" t="str">
        <f>IF(ISERROR(VLOOKUP($A916,参加者名簿!$A:$D,2,FALSE))=TRUE,"",VLOOKUP($A916,参加者名簿!$A:$D,2,FALSE))</f>
        <v/>
      </c>
      <c r="D916" s="189"/>
      <c r="E916" s="186"/>
      <c r="F916" s="187"/>
      <c r="G916" s="188" t="str">
        <f>IF(ISERROR(VLOOKUP($E916,参加者名簿!$A:$D,2,FALSE))=TRUE,"",VLOOKUP($E916,参加者名簿!$A:$D,2,FALSE))</f>
        <v/>
      </c>
      <c r="H916" s="190"/>
      <c r="I916" s="199"/>
    </row>
    <row r="917" spans="1:9" ht="20.100000000000001" customHeight="1" x14ac:dyDescent="0.15">
      <c r="A917" s="186"/>
      <c r="B917" s="187"/>
      <c r="C917" s="188" t="str">
        <f>IF(ISERROR(VLOOKUP($A917,参加者名簿!$A:$D,2,FALSE))=TRUE,"",VLOOKUP($A917,参加者名簿!$A:$D,2,FALSE))</f>
        <v/>
      </c>
      <c r="D917" s="189"/>
      <c r="E917" s="186"/>
      <c r="F917" s="187"/>
      <c r="G917" s="188" t="str">
        <f>IF(ISERROR(VLOOKUP($E917,参加者名簿!$A:$D,2,FALSE))=TRUE,"",VLOOKUP($E917,参加者名簿!$A:$D,2,FALSE))</f>
        <v/>
      </c>
      <c r="H917" s="190"/>
      <c r="I917" s="199"/>
    </row>
    <row r="918" spans="1:9" ht="20.100000000000001" customHeight="1" x14ac:dyDescent="0.15">
      <c r="A918" s="186"/>
      <c r="B918" s="187"/>
      <c r="C918" s="188" t="str">
        <f>IF(ISERROR(VLOOKUP($A918,参加者名簿!$A:$D,2,FALSE))=TRUE,"",VLOOKUP($A918,参加者名簿!$A:$D,2,FALSE))</f>
        <v/>
      </c>
      <c r="D918" s="189"/>
      <c r="E918" s="186"/>
      <c r="F918" s="187"/>
      <c r="G918" s="188" t="str">
        <f>IF(ISERROR(VLOOKUP($E918,参加者名簿!$A:$D,2,FALSE))=TRUE,"",VLOOKUP($E918,参加者名簿!$A:$D,2,FALSE))</f>
        <v/>
      </c>
      <c r="H918" s="190"/>
      <c r="I918" s="199"/>
    </row>
    <row r="919" spans="1:9" ht="20.100000000000001" customHeight="1" x14ac:dyDescent="0.15">
      <c r="A919" s="186"/>
      <c r="B919" s="187"/>
      <c r="C919" s="188" t="str">
        <f>IF(ISERROR(VLOOKUP($A919,参加者名簿!$A:$D,2,FALSE))=TRUE,"",VLOOKUP($A919,参加者名簿!$A:$D,2,FALSE))</f>
        <v/>
      </c>
      <c r="D919" s="189"/>
      <c r="E919" s="186"/>
      <c r="F919" s="187"/>
      <c r="G919" s="188" t="str">
        <f>IF(ISERROR(VLOOKUP($E919,参加者名簿!$A:$D,2,FALSE))=TRUE,"",VLOOKUP($E919,参加者名簿!$A:$D,2,FALSE))</f>
        <v/>
      </c>
      <c r="H919" s="190"/>
      <c r="I919" s="199"/>
    </row>
    <row r="920" spans="1:9" ht="20.100000000000001" customHeight="1" x14ac:dyDescent="0.15">
      <c r="A920" s="186"/>
      <c r="B920" s="187"/>
      <c r="C920" s="188" t="str">
        <f>IF(ISERROR(VLOOKUP($A920,参加者名簿!$A:$D,2,FALSE))=TRUE,"",VLOOKUP($A920,参加者名簿!$A:$D,2,FALSE))</f>
        <v/>
      </c>
      <c r="D920" s="189"/>
      <c r="E920" s="186"/>
      <c r="F920" s="187"/>
      <c r="G920" s="188" t="str">
        <f>IF(ISERROR(VLOOKUP($E920,参加者名簿!$A:$D,2,FALSE))=TRUE,"",VLOOKUP($E920,参加者名簿!$A:$D,2,FALSE))</f>
        <v/>
      </c>
      <c r="H920" s="190"/>
      <c r="I920" s="199"/>
    </row>
    <row r="921" spans="1:9" ht="20.100000000000001" customHeight="1" x14ac:dyDescent="0.15">
      <c r="A921" s="186"/>
      <c r="B921" s="191"/>
      <c r="C921" s="188" t="str">
        <f>IF(ISERROR(VLOOKUP($A921,参加者名簿!$A:$D,2,FALSE))=TRUE,"",VLOOKUP($A921,参加者名簿!$A:$D,2,FALSE))</f>
        <v/>
      </c>
      <c r="D921" s="189"/>
      <c r="E921" s="186"/>
      <c r="F921" s="187"/>
      <c r="G921" s="188" t="str">
        <f>IF(ISERROR(VLOOKUP($E921,参加者名簿!$A:$D,2,FALSE))=TRUE,"",VLOOKUP($E921,参加者名簿!$A:$D,2,FALSE))</f>
        <v/>
      </c>
      <c r="H921" s="190"/>
      <c r="I921" s="199"/>
    </row>
    <row r="922" spans="1:9" ht="20.100000000000001" customHeight="1" x14ac:dyDescent="0.15">
      <c r="A922" s="186"/>
      <c r="B922" s="191"/>
      <c r="C922" s="188" t="str">
        <f>IF(ISERROR(VLOOKUP($A922,参加者名簿!$A:$D,2,FALSE))=TRUE,"",VLOOKUP($A922,参加者名簿!$A:$D,2,FALSE))</f>
        <v/>
      </c>
      <c r="D922" s="189"/>
      <c r="E922" s="186"/>
      <c r="F922" s="187"/>
      <c r="G922" s="188" t="str">
        <f>IF(ISERROR(VLOOKUP($E922,参加者名簿!$A:$D,2,FALSE))=TRUE,"",VLOOKUP($E922,参加者名簿!$A:$D,2,FALSE))</f>
        <v/>
      </c>
      <c r="H922" s="190"/>
      <c r="I922" s="199"/>
    </row>
    <row r="923" spans="1:9" ht="20.100000000000001" customHeight="1" x14ac:dyDescent="0.15">
      <c r="A923" s="186"/>
      <c r="B923" s="191"/>
      <c r="C923" s="188" t="str">
        <f>IF(ISERROR(VLOOKUP($A923,参加者名簿!$A:$D,2,FALSE))=TRUE,"",VLOOKUP($A923,参加者名簿!$A:$D,2,FALSE))</f>
        <v/>
      </c>
      <c r="D923" s="189"/>
      <c r="E923" s="186"/>
      <c r="F923" s="187"/>
      <c r="G923" s="188" t="str">
        <f>IF(ISERROR(VLOOKUP($E923,参加者名簿!$A:$D,2,FALSE))=TRUE,"",VLOOKUP($E923,参加者名簿!$A:$D,2,FALSE))</f>
        <v/>
      </c>
      <c r="H923" s="190"/>
      <c r="I923" s="199"/>
    </row>
    <row r="924" spans="1:9" ht="20.100000000000001" customHeight="1" x14ac:dyDescent="0.15">
      <c r="A924" s="186"/>
      <c r="B924" s="191"/>
      <c r="C924" s="188" t="str">
        <f>IF(ISERROR(VLOOKUP($A924,参加者名簿!$A:$D,2,FALSE))=TRUE,"",VLOOKUP($A924,参加者名簿!$A:$D,2,FALSE))</f>
        <v/>
      </c>
      <c r="D924" s="189"/>
      <c r="E924" s="186"/>
      <c r="F924" s="187"/>
      <c r="G924" s="188" t="str">
        <f>IF(ISERROR(VLOOKUP($E924,参加者名簿!$A:$D,2,FALSE))=TRUE,"",VLOOKUP($E924,参加者名簿!$A:$D,2,FALSE))</f>
        <v/>
      </c>
      <c r="H924" s="190"/>
      <c r="I924" s="199"/>
    </row>
    <row r="925" spans="1:9" ht="20.100000000000001" customHeight="1" x14ac:dyDescent="0.15">
      <c r="A925" s="186"/>
      <c r="B925" s="191"/>
      <c r="C925" s="188" t="str">
        <f>IF(ISERROR(VLOOKUP($A925,参加者名簿!$A:$D,2,FALSE))=TRUE,"",VLOOKUP($A925,参加者名簿!$A:$D,2,FALSE))</f>
        <v/>
      </c>
      <c r="D925" s="189"/>
      <c r="E925" s="186"/>
      <c r="F925" s="187"/>
      <c r="G925" s="188" t="str">
        <f>IF(ISERROR(VLOOKUP($E925,参加者名簿!$A:$D,2,FALSE))=TRUE,"",VLOOKUP($E925,参加者名簿!$A:$D,2,FALSE))</f>
        <v/>
      </c>
      <c r="H925" s="190"/>
      <c r="I925" s="199"/>
    </row>
    <row r="926" spans="1:9" ht="20.100000000000001" customHeight="1" x14ac:dyDescent="0.15">
      <c r="A926" s="186"/>
      <c r="B926" s="191"/>
      <c r="C926" s="188" t="str">
        <f>IF(ISERROR(VLOOKUP($A926,参加者名簿!$A:$D,2,FALSE))=TRUE,"",VLOOKUP($A926,参加者名簿!$A:$D,2,FALSE))</f>
        <v/>
      </c>
      <c r="D926" s="189"/>
      <c r="E926" s="186"/>
      <c r="F926" s="187"/>
      <c r="G926" s="188" t="str">
        <f>IF(ISERROR(VLOOKUP($E926,参加者名簿!$A:$D,2,FALSE))=TRUE,"",VLOOKUP($E926,参加者名簿!$A:$D,2,FALSE))</f>
        <v/>
      </c>
      <c r="H926" s="190"/>
      <c r="I926" s="199"/>
    </row>
    <row r="927" spans="1:9" ht="20.100000000000001" customHeight="1" x14ac:dyDescent="0.15">
      <c r="A927" s="186"/>
      <c r="B927" s="191"/>
      <c r="C927" s="188" t="str">
        <f>IF(ISERROR(VLOOKUP($A927,参加者名簿!$A:$D,2,FALSE))=TRUE,"",VLOOKUP($A927,参加者名簿!$A:$D,2,FALSE))</f>
        <v/>
      </c>
      <c r="D927" s="189"/>
      <c r="E927" s="186"/>
      <c r="F927" s="187"/>
      <c r="G927" s="188" t="str">
        <f>IF(ISERROR(VLOOKUP($E927,参加者名簿!$A:$D,2,FALSE))=TRUE,"",VLOOKUP($E927,参加者名簿!$A:$D,2,FALSE))</f>
        <v/>
      </c>
      <c r="H927" s="190"/>
      <c r="I927" s="199"/>
    </row>
    <row r="928" spans="1:9" ht="20.100000000000001" customHeight="1" x14ac:dyDescent="0.15">
      <c r="A928" s="186"/>
      <c r="B928" s="191"/>
      <c r="C928" s="188" t="str">
        <f>IF(ISERROR(VLOOKUP($A928,参加者名簿!$A:$D,2,FALSE))=TRUE,"",VLOOKUP($A928,参加者名簿!$A:$D,2,FALSE))</f>
        <v/>
      </c>
      <c r="D928" s="189"/>
      <c r="E928" s="186"/>
      <c r="F928" s="187"/>
      <c r="G928" s="188" t="str">
        <f>IF(ISERROR(VLOOKUP($E928,参加者名簿!$A:$D,2,FALSE))=TRUE,"",VLOOKUP($E928,参加者名簿!$A:$D,2,FALSE))</f>
        <v/>
      </c>
      <c r="H928" s="190"/>
      <c r="I928" s="199"/>
    </row>
    <row r="929" spans="1:9" ht="20.100000000000001" customHeight="1" x14ac:dyDescent="0.15">
      <c r="A929" s="186"/>
      <c r="B929" s="191"/>
      <c r="C929" s="188" t="str">
        <f>IF(ISERROR(VLOOKUP($A929,参加者名簿!$A:$D,2,FALSE))=TRUE,"",VLOOKUP($A929,参加者名簿!$A:$D,2,FALSE))</f>
        <v/>
      </c>
      <c r="D929" s="189"/>
      <c r="E929" s="186"/>
      <c r="F929" s="187"/>
      <c r="G929" s="188" t="str">
        <f>IF(ISERROR(VLOOKUP($E929,参加者名簿!$A:$D,2,FALSE))=TRUE,"",VLOOKUP($E929,参加者名簿!$A:$D,2,FALSE))</f>
        <v/>
      </c>
      <c r="H929" s="190"/>
      <c r="I929" s="199"/>
    </row>
    <row r="930" spans="1:9" ht="20.100000000000001" customHeight="1" x14ac:dyDescent="0.15">
      <c r="A930" s="186"/>
      <c r="B930" s="191"/>
      <c r="C930" s="188" t="str">
        <f>IF(ISERROR(VLOOKUP($A930,参加者名簿!$A:$D,2,FALSE))=TRUE,"",VLOOKUP($A930,参加者名簿!$A:$D,2,FALSE))</f>
        <v/>
      </c>
      <c r="D930" s="189"/>
      <c r="E930" s="186"/>
      <c r="F930" s="191"/>
      <c r="G930" s="188" t="str">
        <f>IF(ISERROR(VLOOKUP($E930,参加者名簿!$A:$D,2,FALSE))=TRUE,"",VLOOKUP($E930,参加者名簿!$A:$D,2,FALSE))</f>
        <v/>
      </c>
      <c r="H930" s="190"/>
      <c r="I930" s="199"/>
    </row>
    <row r="931" spans="1:9" ht="20.100000000000001" customHeight="1" x14ac:dyDescent="0.15">
      <c r="A931" s="186"/>
      <c r="B931" s="191"/>
      <c r="C931" s="188" t="str">
        <f>IF(ISERROR(VLOOKUP($A931,参加者名簿!$A:$D,2,FALSE))=TRUE,"",VLOOKUP($A931,参加者名簿!$A:$D,2,FALSE))</f>
        <v/>
      </c>
      <c r="D931" s="189"/>
      <c r="E931" s="186"/>
      <c r="F931" s="191"/>
      <c r="G931" s="188" t="str">
        <f>IF(ISERROR(VLOOKUP($E931,参加者名簿!$A:$D,2,FALSE))=TRUE,"",VLOOKUP($E931,参加者名簿!$A:$D,2,FALSE))</f>
        <v/>
      </c>
      <c r="H931" s="190"/>
      <c r="I931" s="199"/>
    </row>
    <row r="932" spans="1:9" ht="20.100000000000001" customHeight="1" x14ac:dyDescent="0.15">
      <c r="A932" s="186"/>
      <c r="B932" s="191"/>
      <c r="C932" s="188" t="str">
        <f>IF(ISERROR(VLOOKUP($A932,参加者名簿!$A:$D,2,FALSE))=TRUE,"",VLOOKUP($A932,参加者名簿!$A:$D,2,FALSE))</f>
        <v/>
      </c>
      <c r="D932" s="189"/>
      <c r="E932" s="186"/>
      <c r="F932" s="191"/>
      <c r="G932" s="188" t="str">
        <f>IF(ISERROR(VLOOKUP($E932,参加者名簿!$A:$D,2,FALSE))=TRUE,"",VLOOKUP($E932,参加者名簿!$A:$D,2,FALSE))</f>
        <v/>
      </c>
      <c r="H932" s="190"/>
      <c r="I932" s="199"/>
    </row>
    <row r="933" spans="1:9" ht="20.100000000000001" customHeight="1" x14ac:dyDescent="0.15">
      <c r="A933" s="186"/>
      <c r="B933" s="191"/>
      <c r="C933" s="188" t="str">
        <f>IF(ISERROR(VLOOKUP($A933,参加者名簿!$A:$D,2,FALSE))=TRUE,"",VLOOKUP($A933,参加者名簿!$A:$D,2,FALSE))</f>
        <v/>
      </c>
      <c r="D933" s="189"/>
      <c r="E933" s="186"/>
      <c r="F933" s="191"/>
      <c r="G933" s="188" t="str">
        <f>IF(ISERROR(VLOOKUP($E933,参加者名簿!$A:$D,2,FALSE))=TRUE,"",VLOOKUP($E933,参加者名簿!$A:$D,2,FALSE))</f>
        <v/>
      </c>
      <c r="H933" s="190"/>
      <c r="I933" s="199"/>
    </row>
    <row r="934" spans="1:9" ht="20.100000000000001" customHeight="1" x14ac:dyDescent="0.15">
      <c r="A934" s="186"/>
      <c r="B934" s="191"/>
      <c r="C934" s="188" t="str">
        <f>IF(ISERROR(VLOOKUP($A934,参加者名簿!$A:$D,2,FALSE))=TRUE,"",VLOOKUP($A934,参加者名簿!$A:$D,2,FALSE))</f>
        <v/>
      </c>
      <c r="D934" s="189"/>
      <c r="E934" s="186"/>
      <c r="F934" s="191"/>
      <c r="G934" s="188" t="str">
        <f>IF(ISERROR(VLOOKUP($E934,参加者名簿!$A:$D,2,FALSE))=TRUE,"",VLOOKUP($E934,参加者名簿!$A:$D,2,FALSE))</f>
        <v/>
      </c>
      <c r="H934" s="190"/>
      <c r="I934" s="199"/>
    </row>
    <row r="935" spans="1:9" ht="20.100000000000001" customHeight="1" thickBot="1" x14ac:dyDescent="0.2">
      <c r="A935" s="186"/>
      <c r="B935" s="191"/>
      <c r="C935" s="188" t="str">
        <f>IF(ISERROR(VLOOKUP($A935,参加者名簿!$A:$D,2,FALSE))=TRUE,"",VLOOKUP($A935,参加者名簿!$A:$D,2,FALSE))</f>
        <v/>
      </c>
      <c r="D935" s="189"/>
      <c r="E935" s="186"/>
      <c r="F935" s="191"/>
      <c r="G935" s="188" t="str">
        <f>IF(ISERROR(VLOOKUP($E935,参加者名簿!$A:$D,2,FALSE))=TRUE,"",VLOOKUP($E935,参加者名簿!$A:$D,2,FALSE))</f>
        <v/>
      </c>
      <c r="H935" s="190"/>
      <c r="I935" s="199"/>
    </row>
    <row r="936" spans="1:9" ht="20.100000000000001" customHeight="1" thickBot="1" x14ac:dyDescent="0.2">
      <c r="A936" s="192" t="s">
        <v>488</v>
      </c>
      <c r="B936" s="193">
        <f>COUNTIFS(C915:C935,"農業者",D915:D935,"○")+COUNTIFS(G915:G935,"農業者",H915:H935,"○")</f>
        <v>0</v>
      </c>
      <c r="C936" s="265" t="s">
        <v>489</v>
      </c>
      <c r="D936" s="266"/>
      <c r="E936" s="193">
        <f>COUNTIFS(C915:C935,"農業者以外",D915:D935,"○")+COUNTIFS(G915:G935,"農業者以外",H915:H935,"○")</f>
        <v>0</v>
      </c>
      <c r="F936" s="194" t="s">
        <v>490</v>
      </c>
      <c r="G936" s="267">
        <f>SUMIF(D915:D935,"○",B915:B935)+SUMIF(H915:H935,"○",F915:F935)</f>
        <v>0</v>
      </c>
      <c r="H936" s="268"/>
      <c r="I936" s="227"/>
    </row>
    <row r="937" spans="1:9" ht="20.100000000000001" customHeight="1" x14ac:dyDescent="0.15">
      <c r="A937" s="195" t="s">
        <v>491</v>
      </c>
      <c r="B937" s="196"/>
      <c r="C937" s="196"/>
      <c r="D937" s="196"/>
      <c r="E937" s="196"/>
      <c r="F937" s="196"/>
      <c r="G937" s="196"/>
      <c r="H937" s="197"/>
      <c r="I937" s="199"/>
    </row>
    <row r="938" spans="1:9" ht="20.100000000000001" customHeight="1" x14ac:dyDescent="0.15">
      <c r="A938" s="198"/>
      <c r="B938" s="199"/>
      <c r="C938" s="199"/>
      <c r="D938" s="199"/>
      <c r="E938" s="199"/>
      <c r="F938" s="199"/>
      <c r="G938" s="199"/>
      <c r="H938" s="200"/>
      <c r="I938" s="199"/>
    </row>
    <row r="939" spans="1:9" ht="20.100000000000001" customHeight="1" x14ac:dyDescent="0.15">
      <c r="A939" s="198"/>
      <c r="B939" s="199"/>
      <c r="C939" s="199"/>
      <c r="D939" s="199"/>
      <c r="E939" s="199"/>
      <c r="F939" s="199"/>
      <c r="G939" s="199"/>
      <c r="H939" s="200"/>
      <c r="I939" s="199"/>
    </row>
    <row r="940" spans="1:9" ht="20.100000000000001" customHeight="1" x14ac:dyDescent="0.15">
      <c r="A940" s="198"/>
      <c r="B940" s="199"/>
      <c r="C940" s="199"/>
      <c r="D940" s="199"/>
      <c r="E940" s="199"/>
      <c r="F940" s="199"/>
      <c r="G940" s="199"/>
      <c r="H940" s="200"/>
      <c r="I940" s="199"/>
    </row>
    <row r="941" spans="1:9" ht="20.100000000000001" customHeight="1" x14ac:dyDescent="0.15">
      <c r="A941" s="198"/>
      <c r="B941" s="199"/>
      <c r="C941" s="199"/>
      <c r="D941" s="199"/>
      <c r="E941" s="199"/>
      <c r="F941" s="199"/>
      <c r="G941" s="199"/>
      <c r="H941" s="200"/>
      <c r="I941" s="199"/>
    </row>
    <row r="942" spans="1:9" ht="20.100000000000001" customHeight="1" x14ac:dyDescent="0.15">
      <c r="A942" s="198"/>
      <c r="B942" s="199"/>
      <c r="C942" s="199"/>
      <c r="D942" s="199"/>
      <c r="E942" s="199"/>
      <c r="F942" s="199"/>
      <c r="G942" s="199"/>
      <c r="H942" s="200"/>
      <c r="I942" s="199"/>
    </row>
    <row r="943" spans="1:9" ht="20.100000000000001" customHeight="1" x14ac:dyDescent="0.15">
      <c r="A943" s="198"/>
      <c r="B943" s="199"/>
      <c r="C943" s="199"/>
      <c r="D943" s="199"/>
      <c r="E943" s="199"/>
      <c r="F943" s="199"/>
      <c r="G943" s="199"/>
      <c r="H943" s="200"/>
      <c r="I943" s="199"/>
    </row>
    <row r="944" spans="1:9" ht="20.100000000000001" customHeight="1" x14ac:dyDescent="0.15">
      <c r="A944" s="198"/>
      <c r="B944" s="199"/>
      <c r="C944" s="199"/>
      <c r="D944" s="199"/>
      <c r="E944" s="199"/>
      <c r="F944" s="199"/>
      <c r="G944" s="199"/>
      <c r="H944" s="200"/>
      <c r="I944" s="199"/>
    </row>
    <row r="945" spans="1:20" ht="20.100000000000001" customHeight="1" thickBot="1" x14ac:dyDescent="0.2">
      <c r="A945" s="201"/>
      <c r="B945" s="202"/>
      <c r="C945" s="202"/>
      <c r="D945" s="202"/>
      <c r="E945" s="202"/>
      <c r="F945" s="202"/>
      <c r="G945" s="202"/>
      <c r="H945" s="203"/>
      <c r="I945" s="199"/>
    </row>
    <row r="946" spans="1:20" ht="20.100000000000001" customHeight="1" thickBot="1" x14ac:dyDescent="0.2">
      <c r="A946" s="204" t="s">
        <v>492</v>
      </c>
      <c r="B946" s="205" t="s">
        <v>493</v>
      </c>
      <c r="C946" s="205" t="s">
        <v>494</v>
      </c>
      <c r="D946" s="206"/>
    </row>
    <row r="947" spans="1:20" ht="20.100000000000001" customHeight="1" thickBot="1" x14ac:dyDescent="0.25">
      <c r="A947" s="255" t="str">
        <f>A904</f>
        <v>令和</v>
      </c>
      <c r="B947" s="247">
        <f>B904</f>
        <v>3</v>
      </c>
      <c r="C947" s="332" t="str">
        <f>C904</f>
        <v>年度　多面的機能支払交付金に係る作業日報</v>
      </c>
      <c r="D947" s="332"/>
      <c r="E947" s="332"/>
      <c r="F947" s="332"/>
      <c r="G947" s="178" t="s">
        <v>478</v>
      </c>
      <c r="H947" s="256">
        <f>H904+1</f>
        <v>23</v>
      </c>
      <c r="I947" s="223">
        <f>H947</f>
        <v>23</v>
      </c>
      <c r="J947" s="222">
        <f>F948</f>
        <v>0</v>
      </c>
      <c r="K947" s="222">
        <f>B949</f>
        <v>0</v>
      </c>
      <c r="L947" s="246" t="e">
        <f>F949-J950</f>
        <v>#VALUE!</v>
      </c>
      <c r="M947" s="244">
        <f>B979</f>
        <v>0</v>
      </c>
      <c r="N947" s="244">
        <f>E979</f>
        <v>0</v>
      </c>
      <c r="O947" s="222">
        <f>B951</f>
        <v>0</v>
      </c>
      <c r="P947" s="222">
        <f>D951</f>
        <v>0</v>
      </c>
      <c r="Q947" s="222">
        <f>F951</f>
        <v>0</v>
      </c>
      <c r="R947" s="33">
        <f>B955</f>
        <v>0</v>
      </c>
      <c r="S947" s="33">
        <f>D955</f>
        <v>0</v>
      </c>
      <c r="T947" s="33">
        <f>F955</f>
        <v>0</v>
      </c>
    </row>
    <row r="948" spans="1:20" ht="20.100000000000001" customHeight="1" thickBot="1" x14ac:dyDescent="0.25">
      <c r="A948" s="180" t="s">
        <v>479</v>
      </c>
      <c r="B948" s="277" t="str">
        <f>B905</f>
        <v>○○活動組織</v>
      </c>
      <c r="C948" s="277"/>
      <c r="D948" s="277"/>
      <c r="E948" s="181" t="s">
        <v>480</v>
      </c>
      <c r="F948" s="278"/>
      <c r="G948" s="279"/>
      <c r="H948" s="280"/>
      <c r="I948" s="224"/>
      <c r="M948" s="222"/>
      <c r="N948" s="222"/>
      <c r="O948" s="222"/>
      <c r="P948" s="222"/>
      <c r="Q948" s="222"/>
      <c r="R948" s="222"/>
    </row>
    <row r="949" spans="1:20" ht="20.100000000000001" customHeight="1" x14ac:dyDescent="0.15">
      <c r="A949" s="212" t="s">
        <v>12</v>
      </c>
      <c r="B949" s="219"/>
      <c r="C949" s="281" t="s">
        <v>481</v>
      </c>
      <c r="D949" s="281"/>
      <c r="E949" s="219"/>
      <c r="F949" s="218" t="str">
        <f>IF((E949-B949)*24=0,"",(E949-B949)*24)</f>
        <v/>
      </c>
      <c r="G949" s="282" t="s">
        <v>482</v>
      </c>
      <c r="H949" s="283"/>
      <c r="I949" s="225"/>
    </row>
    <row r="950" spans="1:20" ht="20.100000000000001" customHeight="1" thickBot="1" x14ac:dyDescent="0.2">
      <c r="A950" s="214" t="s">
        <v>498</v>
      </c>
      <c r="B950" s="220"/>
      <c r="C950" s="273" t="s">
        <v>481</v>
      </c>
      <c r="D950" s="273"/>
      <c r="E950" s="220"/>
      <c r="F950" s="217" t="str">
        <f>IF((E950-B950)*24=0,"",(E950-B950)*24)</f>
        <v/>
      </c>
      <c r="G950" s="274" t="s">
        <v>482</v>
      </c>
      <c r="H950" s="275"/>
      <c r="I950" s="225"/>
      <c r="J950" s="33">
        <f>IF(F950="",0,F950)</f>
        <v>0</v>
      </c>
    </row>
    <row r="951" spans="1:20" ht="20.100000000000001" customHeight="1" thickTop="1" x14ac:dyDescent="0.15">
      <c r="A951" s="212" t="s">
        <v>495</v>
      </c>
      <c r="B951" s="324"/>
      <c r="C951" s="325"/>
      <c r="D951" s="324"/>
      <c r="E951" s="325"/>
      <c r="F951" s="324"/>
      <c r="G951" s="325"/>
      <c r="H951" s="208"/>
      <c r="I951" s="226"/>
    </row>
    <row r="952" spans="1:20" ht="20.100000000000001" customHeight="1" x14ac:dyDescent="0.15">
      <c r="A952" s="213" t="s">
        <v>496</v>
      </c>
      <c r="B952" s="269" t="str">
        <f>IF(B$607="","",(IFERROR(VLOOKUP(B$607,【選択肢】!$K$3:$O$74,2,)," ")))</f>
        <v/>
      </c>
      <c r="C952" s="270"/>
      <c r="D952" s="269" t="str">
        <f>IF(D$607="","",(IFERROR(VLOOKUP(D$607,【選択肢】!$K$3:$O$74,2,)," ")))</f>
        <v/>
      </c>
      <c r="E952" s="270"/>
      <c r="F952" s="269" t="str">
        <f>IF(F$607="","",(IFERROR(VLOOKUP(F$607,【選択肢】!$K$3:$O$74,2,)," ")))</f>
        <v/>
      </c>
      <c r="G952" s="270"/>
      <c r="H952" s="210"/>
      <c r="I952" s="226"/>
    </row>
    <row r="953" spans="1:20" ht="20.100000000000001" customHeight="1" x14ac:dyDescent="0.15">
      <c r="A953" s="213" t="s">
        <v>17</v>
      </c>
      <c r="B953" s="269" t="str">
        <f>IF(B$607="","",(IFERROR(VLOOKUP(B$607,【選択肢】!$K$3:$O$74,4,)," ")))</f>
        <v/>
      </c>
      <c r="C953" s="270"/>
      <c r="D953" s="269" t="str">
        <f>IF(D$607="","",(IFERROR(VLOOKUP(D$607,【選択肢】!$K$3:$O$74,4,)," ")))</f>
        <v/>
      </c>
      <c r="E953" s="270"/>
      <c r="F953" s="269" t="str">
        <f>IF(F$607="","",(IFERROR(VLOOKUP(F$607,【選択肢】!$K$3:$O$74,4,)," ")))</f>
        <v/>
      </c>
      <c r="G953" s="270"/>
      <c r="H953" s="210"/>
      <c r="I953" s="226"/>
    </row>
    <row r="954" spans="1:20" ht="20.100000000000001" customHeight="1" x14ac:dyDescent="0.15">
      <c r="A954" s="214" t="s">
        <v>497</v>
      </c>
      <c r="B954" s="269" t="str">
        <f>IF(B$607="","",(IFERROR(VLOOKUP(B$607,【選択肢】!$K$3:$O$74,5,)," ")))</f>
        <v/>
      </c>
      <c r="C954" s="270"/>
      <c r="D954" s="269" t="str">
        <f>IF(D$607="","",(IFERROR(VLOOKUP(D$607,【選択肢】!$K$3:$O$74,5,)," ")))</f>
        <v/>
      </c>
      <c r="E954" s="270"/>
      <c r="F954" s="269" t="str">
        <f>IF(F$607="","",(IFERROR(VLOOKUP(F$607,【選択肢】!$K$3:$O$74,5,)," ")))</f>
        <v/>
      </c>
      <c r="G954" s="270"/>
      <c r="H954" s="211"/>
      <c r="I954" s="226"/>
    </row>
    <row r="955" spans="1:20" ht="20.100000000000001" customHeight="1" thickBot="1" x14ac:dyDescent="0.2">
      <c r="A955" s="215" t="s">
        <v>9</v>
      </c>
      <c r="B955" s="328"/>
      <c r="C955" s="329"/>
      <c r="D955" s="328"/>
      <c r="E955" s="329"/>
      <c r="F955" s="330"/>
      <c r="G955" s="331"/>
      <c r="H955" s="209"/>
      <c r="I955" s="226"/>
    </row>
    <row r="956" spans="1:20" ht="20.100000000000001" customHeight="1" x14ac:dyDescent="0.15">
      <c r="A956" s="326" t="s">
        <v>483</v>
      </c>
      <c r="B956" s="263"/>
      <c r="C956" s="263"/>
      <c r="D956" s="263"/>
      <c r="E956" s="263"/>
      <c r="F956" s="263"/>
      <c r="G956" s="263"/>
      <c r="H956" s="327"/>
      <c r="I956" s="216"/>
    </row>
    <row r="957" spans="1:20" ht="20.100000000000001" customHeight="1" x14ac:dyDescent="0.15">
      <c r="A957" s="182" t="s">
        <v>484</v>
      </c>
      <c r="B957" s="183" t="s">
        <v>485</v>
      </c>
      <c r="C957" s="184" t="s">
        <v>474</v>
      </c>
      <c r="D957" s="185" t="s">
        <v>486</v>
      </c>
      <c r="E957" s="182" t="s">
        <v>484</v>
      </c>
      <c r="F957" s="183" t="s">
        <v>485</v>
      </c>
      <c r="G957" s="184" t="s">
        <v>474</v>
      </c>
      <c r="H957" s="185" t="s">
        <v>486</v>
      </c>
      <c r="I957" s="216"/>
    </row>
    <row r="958" spans="1:20" ht="20.100000000000001" customHeight="1" x14ac:dyDescent="0.15">
      <c r="A958" s="186"/>
      <c r="B958" s="187"/>
      <c r="C958" s="188" t="str">
        <f>IF(ISERROR(VLOOKUP($A958,参加者名簿!$A:$D,2,FALSE))=TRUE,"",VLOOKUP($A958,参加者名簿!$A:$D,2,FALSE))</f>
        <v/>
      </c>
      <c r="D958" s="189"/>
      <c r="E958" s="186"/>
      <c r="F958" s="187"/>
      <c r="G958" s="188" t="str">
        <f>IF(ISERROR(VLOOKUP($E958,参加者名簿!$A:$D,2,FALSE))=TRUE,"",VLOOKUP($E958,参加者名簿!$A:$D,2,FALSE))</f>
        <v/>
      </c>
      <c r="H958" s="190"/>
      <c r="I958" s="199"/>
    </row>
    <row r="959" spans="1:20" ht="20.100000000000001" customHeight="1" x14ac:dyDescent="0.15">
      <c r="A959" s="186"/>
      <c r="B959" s="187"/>
      <c r="C959" s="188" t="str">
        <f>IF(ISERROR(VLOOKUP($A959,参加者名簿!$A:$D,2,FALSE))=TRUE,"",VLOOKUP($A959,参加者名簿!$A:$D,2,FALSE))</f>
        <v/>
      </c>
      <c r="D959" s="189"/>
      <c r="E959" s="186"/>
      <c r="F959" s="187"/>
      <c r="G959" s="188" t="str">
        <f>IF(ISERROR(VLOOKUP($E959,参加者名簿!$A:$D,2,FALSE))=TRUE,"",VLOOKUP($E959,参加者名簿!$A:$D,2,FALSE))</f>
        <v/>
      </c>
      <c r="H959" s="190"/>
      <c r="I959" s="199"/>
    </row>
    <row r="960" spans="1:20" ht="20.100000000000001" customHeight="1" x14ac:dyDescent="0.15">
      <c r="A960" s="186"/>
      <c r="B960" s="187"/>
      <c r="C960" s="188" t="str">
        <f>IF(ISERROR(VLOOKUP($A960,参加者名簿!$A:$D,2,FALSE))=TRUE,"",VLOOKUP($A960,参加者名簿!$A:$D,2,FALSE))</f>
        <v/>
      </c>
      <c r="D960" s="189"/>
      <c r="E960" s="186"/>
      <c r="F960" s="187"/>
      <c r="G960" s="188" t="str">
        <f>IF(ISERROR(VLOOKUP($E960,参加者名簿!$A:$D,2,FALSE))=TRUE,"",VLOOKUP($E960,参加者名簿!$A:$D,2,FALSE))</f>
        <v/>
      </c>
      <c r="H960" s="190"/>
      <c r="I960" s="199"/>
    </row>
    <row r="961" spans="1:9" ht="20.100000000000001" customHeight="1" x14ac:dyDescent="0.15">
      <c r="A961" s="186"/>
      <c r="B961" s="187"/>
      <c r="C961" s="188" t="str">
        <f>IF(ISERROR(VLOOKUP($A961,参加者名簿!$A:$D,2,FALSE))=TRUE,"",VLOOKUP($A961,参加者名簿!$A:$D,2,FALSE))</f>
        <v/>
      </c>
      <c r="D961" s="189"/>
      <c r="E961" s="186"/>
      <c r="F961" s="187"/>
      <c r="G961" s="188" t="str">
        <f>IF(ISERROR(VLOOKUP($E961,参加者名簿!$A:$D,2,FALSE))=TRUE,"",VLOOKUP($E961,参加者名簿!$A:$D,2,FALSE))</f>
        <v/>
      </c>
      <c r="H961" s="190"/>
      <c r="I961" s="199"/>
    </row>
    <row r="962" spans="1:9" ht="20.100000000000001" customHeight="1" x14ac:dyDescent="0.15">
      <c r="A962" s="186"/>
      <c r="B962" s="187"/>
      <c r="C962" s="188" t="str">
        <f>IF(ISERROR(VLOOKUP($A962,参加者名簿!$A:$D,2,FALSE))=TRUE,"",VLOOKUP($A962,参加者名簿!$A:$D,2,FALSE))</f>
        <v/>
      </c>
      <c r="D962" s="189"/>
      <c r="E962" s="186"/>
      <c r="F962" s="187"/>
      <c r="G962" s="188" t="str">
        <f>IF(ISERROR(VLOOKUP($E962,参加者名簿!$A:$D,2,FALSE))=TRUE,"",VLOOKUP($E962,参加者名簿!$A:$D,2,FALSE))</f>
        <v/>
      </c>
      <c r="H962" s="190"/>
      <c r="I962" s="199"/>
    </row>
    <row r="963" spans="1:9" ht="20.100000000000001" customHeight="1" x14ac:dyDescent="0.15">
      <c r="A963" s="186"/>
      <c r="B963" s="187"/>
      <c r="C963" s="188" t="str">
        <f>IF(ISERROR(VLOOKUP($A963,参加者名簿!$A:$D,2,FALSE))=TRUE,"",VLOOKUP($A963,参加者名簿!$A:$D,2,FALSE))</f>
        <v/>
      </c>
      <c r="D963" s="189"/>
      <c r="E963" s="186"/>
      <c r="F963" s="187"/>
      <c r="G963" s="188" t="str">
        <f>IF(ISERROR(VLOOKUP($E963,参加者名簿!$A:$D,2,FALSE))=TRUE,"",VLOOKUP($E963,参加者名簿!$A:$D,2,FALSE))</f>
        <v/>
      </c>
      <c r="H963" s="190"/>
      <c r="I963" s="199"/>
    </row>
    <row r="964" spans="1:9" ht="20.100000000000001" customHeight="1" x14ac:dyDescent="0.15">
      <c r="A964" s="186"/>
      <c r="B964" s="191"/>
      <c r="C964" s="188" t="str">
        <f>IF(ISERROR(VLOOKUP($A964,参加者名簿!$A:$D,2,FALSE))=TRUE,"",VLOOKUP($A964,参加者名簿!$A:$D,2,FALSE))</f>
        <v/>
      </c>
      <c r="D964" s="189"/>
      <c r="E964" s="186"/>
      <c r="F964" s="187"/>
      <c r="G964" s="188" t="str">
        <f>IF(ISERROR(VLOOKUP($E964,参加者名簿!$A:$D,2,FALSE))=TRUE,"",VLOOKUP($E964,参加者名簿!$A:$D,2,FALSE))</f>
        <v/>
      </c>
      <c r="H964" s="190"/>
      <c r="I964" s="199"/>
    </row>
    <row r="965" spans="1:9" ht="20.100000000000001" customHeight="1" x14ac:dyDescent="0.15">
      <c r="A965" s="186"/>
      <c r="B965" s="191"/>
      <c r="C965" s="188" t="str">
        <f>IF(ISERROR(VLOOKUP($A965,参加者名簿!$A:$D,2,FALSE))=TRUE,"",VLOOKUP($A965,参加者名簿!$A:$D,2,FALSE))</f>
        <v/>
      </c>
      <c r="D965" s="189"/>
      <c r="E965" s="186"/>
      <c r="F965" s="187"/>
      <c r="G965" s="188" t="str">
        <f>IF(ISERROR(VLOOKUP($E965,参加者名簿!$A:$D,2,FALSE))=TRUE,"",VLOOKUP($E965,参加者名簿!$A:$D,2,FALSE))</f>
        <v/>
      </c>
      <c r="H965" s="190"/>
      <c r="I965" s="199"/>
    </row>
    <row r="966" spans="1:9" ht="20.100000000000001" customHeight="1" x14ac:dyDescent="0.15">
      <c r="A966" s="186"/>
      <c r="B966" s="191"/>
      <c r="C966" s="188" t="str">
        <f>IF(ISERROR(VLOOKUP($A966,参加者名簿!$A:$D,2,FALSE))=TRUE,"",VLOOKUP($A966,参加者名簿!$A:$D,2,FALSE))</f>
        <v/>
      </c>
      <c r="D966" s="189"/>
      <c r="E966" s="186"/>
      <c r="F966" s="187"/>
      <c r="G966" s="188" t="str">
        <f>IF(ISERROR(VLOOKUP($E966,参加者名簿!$A:$D,2,FALSE))=TRUE,"",VLOOKUP($E966,参加者名簿!$A:$D,2,FALSE))</f>
        <v/>
      </c>
      <c r="H966" s="190"/>
      <c r="I966" s="199"/>
    </row>
    <row r="967" spans="1:9" ht="20.100000000000001" customHeight="1" x14ac:dyDescent="0.15">
      <c r="A967" s="186"/>
      <c r="B967" s="191"/>
      <c r="C967" s="188" t="str">
        <f>IF(ISERROR(VLOOKUP($A967,参加者名簿!$A:$D,2,FALSE))=TRUE,"",VLOOKUP($A967,参加者名簿!$A:$D,2,FALSE))</f>
        <v/>
      </c>
      <c r="D967" s="189"/>
      <c r="E967" s="186"/>
      <c r="F967" s="187"/>
      <c r="G967" s="188" t="str">
        <f>IF(ISERROR(VLOOKUP($E967,参加者名簿!$A:$D,2,FALSE))=TRUE,"",VLOOKUP($E967,参加者名簿!$A:$D,2,FALSE))</f>
        <v/>
      </c>
      <c r="H967" s="190"/>
      <c r="I967" s="199"/>
    </row>
    <row r="968" spans="1:9" ht="20.100000000000001" customHeight="1" x14ac:dyDescent="0.15">
      <c r="A968" s="186"/>
      <c r="B968" s="191"/>
      <c r="C968" s="188" t="str">
        <f>IF(ISERROR(VLOOKUP($A968,参加者名簿!$A:$D,2,FALSE))=TRUE,"",VLOOKUP($A968,参加者名簿!$A:$D,2,FALSE))</f>
        <v/>
      </c>
      <c r="D968" s="189"/>
      <c r="E968" s="186"/>
      <c r="F968" s="187"/>
      <c r="G968" s="188" t="str">
        <f>IF(ISERROR(VLOOKUP($E968,参加者名簿!$A:$D,2,FALSE))=TRUE,"",VLOOKUP($E968,参加者名簿!$A:$D,2,FALSE))</f>
        <v/>
      </c>
      <c r="H968" s="190"/>
      <c r="I968" s="199"/>
    </row>
    <row r="969" spans="1:9" ht="20.100000000000001" customHeight="1" x14ac:dyDescent="0.15">
      <c r="A969" s="186"/>
      <c r="B969" s="191"/>
      <c r="C969" s="188" t="str">
        <f>IF(ISERROR(VLOOKUP($A969,参加者名簿!$A:$D,2,FALSE))=TRUE,"",VLOOKUP($A969,参加者名簿!$A:$D,2,FALSE))</f>
        <v/>
      </c>
      <c r="D969" s="189"/>
      <c r="E969" s="186"/>
      <c r="F969" s="187"/>
      <c r="G969" s="188" t="str">
        <f>IF(ISERROR(VLOOKUP($E969,参加者名簿!$A:$D,2,FALSE))=TRUE,"",VLOOKUP($E969,参加者名簿!$A:$D,2,FALSE))</f>
        <v/>
      </c>
      <c r="H969" s="190"/>
      <c r="I969" s="199"/>
    </row>
    <row r="970" spans="1:9" ht="20.100000000000001" customHeight="1" x14ac:dyDescent="0.15">
      <c r="A970" s="186"/>
      <c r="B970" s="191"/>
      <c r="C970" s="188" t="str">
        <f>IF(ISERROR(VLOOKUP($A970,参加者名簿!$A:$D,2,FALSE))=TRUE,"",VLOOKUP($A970,参加者名簿!$A:$D,2,FALSE))</f>
        <v/>
      </c>
      <c r="D970" s="189"/>
      <c r="E970" s="186"/>
      <c r="F970" s="187"/>
      <c r="G970" s="188" t="str">
        <f>IF(ISERROR(VLOOKUP($E970,参加者名簿!$A:$D,2,FALSE))=TRUE,"",VLOOKUP($E970,参加者名簿!$A:$D,2,FALSE))</f>
        <v/>
      </c>
      <c r="H970" s="190"/>
      <c r="I970" s="199"/>
    </row>
    <row r="971" spans="1:9" ht="20.100000000000001" customHeight="1" x14ac:dyDescent="0.15">
      <c r="A971" s="186"/>
      <c r="B971" s="191"/>
      <c r="C971" s="188" t="str">
        <f>IF(ISERROR(VLOOKUP($A971,参加者名簿!$A:$D,2,FALSE))=TRUE,"",VLOOKUP($A971,参加者名簿!$A:$D,2,FALSE))</f>
        <v/>
      </c>
      <c r="D971" s="189"/>
      <c r="E971" s="186"/>
      <c r="F971" s="187"/>
      <c r="G971" s="188" t="str">
        <f>IF(ISERROR(VLOOKUP($E971,参加者名簿!$A:$D,2,FALSE))=TRUE,"",VLOOKUP($E971,参加者名簿!$A:$D,2,FALSE))</f>
        <v/>
      </c>
      <c r="H971" s="190"/>
      <c r="I971" s="199"/>
    </row>
    <row r="972" spans="1:9" ht="20.100000000000001" customHeight="1" x14ac:dyDescent="0.15">
      <c r="A972" s="186"/>
      <c r="B972" s="191"/>
      <c r="C972" s="188" t="str">
        <f>IF(ISERROR(VLOOKUP($A972,参加者名簿!$A:$D,2,FALSE))=TRUE,"",VLOOKUP($A972,参加者名簿!$A:$D,2,FALSE))</f>
        <v/>
      </c>
      <c r="D972" s="189"/>
      <c r="E972" s="186"/>
      <c r="F972" s="187"/>
      <c r="G972" s="188" t="str">
        <f>IF(ISERROR(VLOOKUP($E972,参加者名簿!$A:$D,2,FALSE))=TRUE,"",VLOOKUP($E972,参加者名簿!$A:$D,2,FALSE))</f>
        <v/>
      </c>
      <c r="H972" s="190"/>
      <c r="I972" s="199"/>
    </row>
    <row r="973" spans="1:9" ht="20.100000000000001" customHeight="1" x14ac:dyDescent="0.15">
      <c r="A973" s="186"/>
      <c r="B973" s="191"/>
      <c r="C973" s="188" t="str">
        <f>IF(ISERROR(VLOOKUP($A973,参加者名簿!$A:$D,2,FALSE))=TRUE,"",VLOOKUP($A973,参加者名簿!$A:$D,2,FALSE))</f>
        <v/>
      </c>
      <c r="D973" s="189"/>
      <c r="E973" s="186"/>
      <c r="F973" s="191"/>
      <c r="G973" s="188" t="str">
        <f>IF(ISERROR(VLOOKUP($E973,参加者名簿!$A:$D,2,FALSE))=TRUE,"",VLOOKUP($E973,参加者名簿!$A:$D,2,FALSE))</f>
        <v/>
      </c>
      <c r="H973" s="190"/>
      <c r="I973" s="199"/>
    </row>
    <row r="974" spans="1:9" ht="20.100000000000001" customHeight="1" x14ac:dyDescent="0.15">
      <c r="A974" s="186"/>
      <c r="B974" s="191"/>
      <c r="C974" s="188" t="str">
        <f>IF(ISERROR(VLOOKUP($A974,参加者名簿!$A:$D,2,FALSE))=TRUE,"",VLOOKUP($A974,参加者名簿!$A:$D,2,FALSE))</f>
        <v/>
      </c>
      <c r="D974" s="189"/>
      <c r="E974" s="186"/>
      <c r="F974" s="191"/>
      <c r="G974" s="188" t="str">
        <f>IF(ISERROR(VLOOKUP($E974,参加者名簿!$A:$D,2,FALSE))=TRUE,"",VLOOKUP($E974,参加者名簿!$A:$D,2,FALSE))</f>
        <v/>
      </c>
      <c r="H974" s="190"/>
      <c r="I974" s="199"/>
    </row>
    <row r="975" spans="1:9" ht="20.100000000000001" customHeight="1" x14ac:dyDescent="0.15">
      <c r="A975" s="186"/>
      <c r="B975" s="191"/>
      <c r="C975" s="188" t="str">
        <f>IF(ISERROR(VLOOKUP($A975,参加者名簿!$A:$D,2,FALSE))=TRUE,"",VLOOKUP($A975,参加者名簿!$A:$D,2,FALSE))</f>
        <v/>
      </c>
      <c r="D975" s="189"/>
      <c r="E975" s="186"/>
      <c r="F975" s="191"/>
      <c r="G975" s="188" t="str">
        <f>IF(ISERROR(VLOOKUP($E975,参加者名簿!$A:$D,2,FALSE))=TRUE,"",VLOOKUP($E975,参加者名簿!$A:$D,2,FALSE))</f>
        <v/>
      </c>
      <c r="H975" s="190"/>
      <c r="I975" s="199"/>
    </row>
    <row r="976" spans="1:9" ht="20.100000000000001" customHeight="1" x14ac:dyDescent="0.15">
      <c r="A976" s="186"/>
      <c r="B976" s="191"/>
      <c r="C976" s="188" t="str">
        <f>IF(ISERROR(VLOOKUP($A976,参加者名簿!$A:$D,2,FALSE))=TRUE,"",VLOOKUP($A976,参加者名簿!$A:$D,2,FALSE))</f>
        <v/>
      </c>
      <c r="D976" s="189"/>
      <c r="E976" s="186"/>
      <c r="F976" s="191"/>
      <c r="G976" s="188" t="str">
        <f>IF(ISERROR(VLOOKUP($E976,参加者名簿!$A:$D,2,FALSE))=TRUE,"",VLOOKUP($E976,参加者名簿!$A:$D,2,FALSE))</f>
        <v/>
      </c>
      <c r="H976" s="190"/>
      <c r="I976" s="199"/>
    </row>
    <row r="977" spans="1:9" ht="20.100000000000001" customHeight="1" x14ac:dyDescent="0.15">
      <c r="A977" s="186"/>
      <c r="B977" s="191"/>
      <c r="C977" s="188" t="str">
        <f>IF(ISERROR(VLOOKUP($A977,参加者名簿!$A:$D,2,FALSE))=TRUE,"",VLOOKUP($A977,参加者名簿!$A:$D,2,FALSE))</f>
        <v/>
      </c>
      <c r="D977" s="189"/>
      <c r="E977" s="186"/>
      <c r="F977" s="191"/>
      <c r="G977" s="188" t="str">
        <f>IF(ISERROR(VLOOKUP($E977,参加者名簿!$A:$D,2,FALSE))=TRUE,"",VLOOKUP($E977,参加者名簿!$A:$D,2,FALSE))</f>
        <v/>
      </c>
      <c r="H977" s="190"/>
      <c r="I977" s="199"/>
    </row>
    <row r="978" spans="1:9" ht="20.100000000000001" customHeight="1" thickBot="1" x14ac:dyDescent="0.2">
      <c r="A978" s="186"/>
      <c r="B978" s="191"/>
      <c r="C978" s="188" t="str">
        <f>IF(ISERROR(VLOOKUP($A978,参加者名簿!$A:$D,2,FALSE))=TRUE,"",VLOOKUP($A978,参加者名簿!$A:$D,2,FALSE))</f>
        <v/>
      </c>
      <c r="D978" s="189"/>
      <c r="E978" s="186"/>
      <c r="F978" s="191"/>
      <c r="G978" s="188" t="str">
        <f>IF(ISERROR(VLOOKUP($E978,参加者名簿!$A:$D,2,FALSE))=TRUE,"",VLOOKUP($E978,参加者名簿!$A:$D,2,FALSE))</f>
        <v/>
      </c>
      <c r="H978" s="190"/>
      <c r="I978" s="199"/>
    </row>
    <row r="979" spans="1:9" ht="20.100000000000001" customHeight="1" thickBot="1" x14ac:dyDescent="0.2">
      <c r="A979" s="192" t="s">
        <v>488</v>
      </c>
      <c r="B979" s="193">
        <f>COUNTIFS(C958:C978,"農業者",D958:D978,"○")+COUNTIFS(G958:G978,"農業者",H958:H978,"○")</f>
        <v>0</v>
      </c>
      <c r="C979" s="265" t="s">
        <v>489</v>
      </c>
      <c r="D979" s="266"/>
      <c r="E979" s="193">
        <f>COUNTIFS(C958:C978,"農業者以外",D958:D978,"○")+COUNTIFS(G958:G978,"農業者以外",H958:H978,"○")</f>
        <v>0</v>
      </c>
      <c r="F979" s="194" t="s">
        <v>490</v>
      </c>
      <c r="G979" s="267">
        <f>SUMIF(D958:D978,"○",B958:B978)+SUMIF(H958:H978,"○",F958:F978)</f>
        <v>0</v>
      </c>
      <c r="H979" s="268"/>
      <c r="I979" s="227"/>
    </row>
    <row r="980" spans="1:9" ht="20.100000000000001" customHeight="1" x14ac:dyDescent="0.15">
      <c r="A980" s="195" t="s">
        <v>491</v>
      </c>
      <c r="B980" s="196"/>
      <c r="C980" s="196"/>
      <c r="D980" s="196"/>
      <c r="E980" s="196"/>
      <c r="F980" s="196"/>
      <c r="G980" s="196"/>
      <c r="H980" s="197"/>
      <c r="I980" s="199"/>
    </row>
    <row r="981" spans="1:9" ht="20.100000000000001" customHeight="1" x14ac:dyDescent="0.15">
      <c r="A981" s="198"/>
      <c r="B981" s="199"/>
      <c r="C981" s="199"/>
      <c r="D981" s="199"/>
      <c r="E981" s="199"/>
      <c r="F981" s="199"/>
      <c r="G981" s="199"/>
      <c r="H981" s="200"/>
      <c r="I981" s="199"/>
    </row>
    <row r="982" spans="1:9" ht="20.100000000000001" customHeight="1" x14ac:dyDescent="0.15">
      <c r="A982" s="198"/>
      <c r="B982" s="199"/>
      <c r="C982" s="199"/>
      <c r="D982" s="199"/>
      <c r="E982" s="199"/>
      <c r="F982" s="199"/>
      <c r="G982" s="199"/>
      <c r="H982" s="200"/>
      <c r="I982" s="199"/>
    </row>
    <row r="983" spans="1:9" ht="20.100000000000001" customHeight="1" x14ac:dyDescent="0.15">
      <c r="A983" s="198"/>
      <c r="B983" s="199"/>
      <c r="C983" s="199"/>
      <c r="D983" s="199"/>
      <c r="E983" s="199"/>
      <c r="F983" s="199"/>
      <c r="G983" s="199"/>
      <c r="H983" s="200"/>
      <c r="I983" s="199"/>
    </row>
    <row r="984" spans="1:9" ht="20.100000000000001" customHeight="1" x14ac:dyDescent="0.15">
      <c r="A984" s="198"/>
      <c r="B984" s="199"/>
      <c r="C984" s="199"/>
      <c r="D984" s="199"/>
      <c r="E984" s="199"/>
      <c r="F984" s="199"/>
      <c r="G984" s="199"/>
      <c r="H984" s="200"/>
      <c r="I984" s="199"/>
    </row>
    <row r="985" spans="1:9" ht="20.100000000000001" customHeight="1" x14ac:dyDescent="0.15">
      <c r="A985" s="198"/>
      <c r="B985" s="199"/>
      <c r="C985" s="199"/>
      <c r="D985" s="199"/>
      <c r="E985" s="199"/>
      <c r="F985" s="199"/>
      <c r="G985" s="199"/>
      <c r="H985" s="200"/>
      <c r="I985" s="199"/>
    </row>
    <row r="986" spans="1:9" ht="20.100000000000001" customHeight="1" x14ac:dyDescent="0.15">
      <c r="A986" s="198"/>
      <c r="B986" s="199"/>
      <c r="C986" s="199"/>
      <c r="D986" s="199"/>
      <c r="E986" s="199"/>
      <c r="F986" s="199"/>
      <c r="G986" s="199"/>
      <c r="H986" s="200"/>
      <c r="I986" s="199"/>
    </row>
    <row r="987" spans="1:9" ht="20.100000000000001" customHeight="1" x14ac:dyDescent="0.15">
      <c r="A987" s="198"/>
      <c r="B987" s="199"/>
      <c r="C987" s="199"/>
      <c r="D987" s="199"/>
      <c r="E987" s="199"/>
      <c r="F987" s="199"/>
      <c r="G987" s="199"/>
      <c r="H987" s="200"/>
      <c r="I987" s="199"/>
    </row>
    <row r="988" spans="1:9" ht="20.100000000000001" customHeight="1" thickBot="1" x14ac:dyDescent="0.2">
      <c r="A988" s="201"/>
      <c r="B988" s="202"/>
      <c r="C988" s="202"/>
      <c r="D988" s="202"/>
      <c r="E988" s="202"/>
      <c r="F988" s="202"/>
      <c r="G988" s="202"/>
      <c r="H988" s="203"/>
      <c r="I988" s="199"/>
    </row>
    <row r="989" spans="1:9" ht="20.100000000000001" customHeight="1" thickBot="1" x14ac:dyDescent="0.2">
      <c r="A989" s="204" t="s">
        <v>492</v>
      </c>
      <c r="B989" s="205" t="s">
        <v>493</v>
      </c>
      <c r="C989" s="205" t="s">
        <v>494</v>
      </c>
      <c r="D989" s="206"/>
    </row>
  </sheetData>
  <mergeCells count="575">
    <mergeCell ref="C517:F517"/>
    <mergeCell ref="C560:F560"/>
    <mergeCell ref="C603:F603"/>
    <mergeCell ref="C646:F646"/>
    <mergeCell ref="C689:F689"/>
    <mergeCell ref="C732:F732"/>
    <mergeCell ref="C775:F775"/>
    <mergeCell ref="C818:F818"/>
    <mergeCell ref="C861:F861"/>
    <mergeCell ref="B611:C611"/>
    <mergeCell ref="D611:E611"/>
    <mergeCell ref="F611:G611"/>
    <mergeCell ref="B524:C524"/>
    <mergeCell ref="D524:E524"/>
    <mergeCell ref="F524:G524"/>
    <mergeCell ref="B525:C525"/>
    <mergeCell ref="D525:E525"/>
    <mergeCell ref="F525:G525"/>
    <mergeCell ref="B568:C568"/>
    <mergeCell ref="D568:E568"/>
    <mergeCell ref="F568:G568"/>
    <mergeCell ref="B565:C565"/>
    <mergeCell ref="D565:E565"/>
    <mergeCell ref="F565:G565"/>
    <mergeCell ref="C1:F1"/>
    <mergeCell ref="C44:F44"/>
    <mergeCell ref="C87:F87"/>
    <mergeCell ref="C130:F130"/>
    <mergeCell ref="C173:F173"/>
    <mergeCell ref="C216:F216"/>
    <mergeCell ref="C259:F259"/>
    <mergeCell ref="A612:H612"/>
    <mergeCell ref="C635:D635"/>
    <mergeCell ref="G635:H635"/>
    <mergeCell ref="B609:C609"/>
    <mergeCell ref="D609:E609"/>
    <mergeCell ref="F609:G609"/>
    <mergeCell ref="B610:C610"/>
    <mergeCell ref="D610:E610"/>
    <mergeCell ref="F610:G610"/>
    <mergeCell ref="B607:C607"/>
    <mergeCell ref="D607:E607"/>
    <mergeCell ref="F607:G607"/>
    <mergeCell ref="B608:C608"/>
    <mergeCell ref="D608:E608"/>
    <mergeCell ref="F608:G608"/>
    <mergeCell ref="C606:D606"/>
    <mergeCell ref="G606:H606"/>
    <mergeCell ref="A526:H526"/>
    <mergeCell ref="G519:H519"/>
    <mergeCell ref="B521:C521"/>
    <mergeCell ref="D521:E521"/>
    <mergeCell ref="F521:G521"/>
    <mergeCell ref="B522:C522"/>
    <mergeCell ref="D522:E522"/>
    <mergeCell ref="F522:G522"/>
    <mergeCell ref="C520:D520"/>
    <mergeCell ref="G520:H520"/>
    <mergeCell ref="B523:C523"/>
    <mergeCell ref="D523:E523"/>
    <mergeCell ref="F523:G523"/>
    <mergeCell ref="B482:C482"/>
    <mergeCell ref="D482:E482"/>
    <mergeCell ref="F482:G482"/>
    <mergeCell ref="A483:H483"/>
    <mergeCell ref="C506:D506"/>
    <mergeCell ref="G506:H506"/>
    <mergeCell ref="B479:C479"/>
    <mergeCell ref="D479:E479"/>
    <mergeCell ref="F479:G479"/>
    <mergeCell ref="B480:C480"/>
    <mergeCell ref="D480:E480"/>
    <mergeCell ref="F480:G480"/>
    <mergeCell ref="B481:C481"/>
    <mergeCell ref="D481:E481"/>
    <mergeCell ref="F481:G481"/>
    <mergeCell ref="A440:H440"/>
    <mergeCell ref="C463:D463"/>
    <mergeCell ref="G463:H463"/>
    <mergeCell ref="B437:C437"/>
    <mergeCell ref="D437:E437"/>
    <mergeCell ref="F437:G437"/>
    <mergeCell ref="B438:C438"/>
    <mergeCell ref="D438:E438"/>
    <mergeCell ref="F438:G438"/>
    <mergeCell ref="B435:C435"/>
    <mergeCell ref="D435:E435"/>
    <mergeCell ref="F435:G435"/>
    <mergeCell ref="B436:C436"/>
    <mergeCell ref="D436:E436"/>
    <mergeCell ref="F436:G436"/>
    <mergeCell ref="C434:D434"/>
    <mergeCell ref="G434:H434"/>
    <mergeCell ref="B439:C439"/>
    <mergeCell ref="D439:E439"/>
    <mergeCell ref="F439:G439"/>
    <mergeCell ref="C420:D420"/>
    <mergeCell ref="G420:H420"/>
    <mergeCell ref="B394:C394"/>
    <mergeCell ref="D394:E394"/>
    <mergeCell ref="F394:G394"/>
    <mergeCell ref="B395:C395"/>
    <mergeCell ref="D395:E395"/>
    <mergeCell ref="F395:G395"/>
    <mergeCell ref="G433:H433"/>
    <mergeCell ref="B432:D432"/>
    <mergeCell ref="F432:H432"/>
    <mergeCell ref="C433:D433"/>
    <mergeCell ref="C431:F431"/>
    <mergeCell ref="B351:C351"/>
    <mergeCell ref="D351:E351"/>
    <mergeCell ref="F351:G351"/>
    <mergeCell ref="C345:F345"/>
    <mergeCell ref="G390:H390"/>
    <mergeCell ref="B392:C392"/>
    <mergeCell ref="D392:E392"/>
    <mergeCell ref="F392:G392"/>
    <mergeCell ref="C391:D391"/>
    <mergeCell ref="G391:H391"/>
    <mergeCell ref="B389:D389"/>
    <mergeCell ref="F389:H389"/>
    <mergeCell ref="C390:D390"/>
    <mergeCell ref="B352:C352"/>
    <mergeCell ref="D352:E352"/>
    <mergeCell ref="F352:G352"/>
    <mergeCell ref="B353:C353"/>
    <mergeCell ref="D353:E353"/>
    <mergeCell ref="F353:G353"/>
    <mergeCell ref="A354:H354"/>
    <mergeCell ref="C377:D377"/>
    <mergeCell ref="G377:H377"/>
    <mergeCell ref="C304:D304"/>
    <mergeCell ref="B266:C266"/>
    <mergeCell ref="D266:E266"/>
    <mergeCell ref="F266:G266"/>
    <mergeCell ref="B267:C267"/>
    <mergeCell ref="D267:E267"/>
    <mergeCell ref="F267:G267"/>
    <mergeCell ref="A268:H268"/>
    <mergeCell ref="C291:D291"/>
    <mergeCell ref="G291:H291"/>
    <mergeCell ref="C302:F302"/>
    <mergeCell ref="B224:C224"/>
    <mergeCell ref="D224:E224"/>
    <mergeCell ref="F224:G224"/>
    <mergeCell ref="A225:H225"/>
    <mergeCell ref="C248:D248"/>
    <mergeCell ref="G248:H248"/>
    <mergeCell ref="B222:C222"/>
    <mergeCell ref="D222:E222"/>
    <mergeCell ref="F222:G222"/>
    <mergeCell ref="B223:C223"/>
    <mergeCell ref="D223:E223"/>
    <mergeCell ref="F223:G223"/>
    <mergeCell ref="G218:H218"/>
    <mergeCell ref="B220:C220"/>
    <mergeCell ref="D220:E220"/>
    <mergeCell ref="F220:G220"/>
    <mergeCell ref="B221:C221"/>
    <mergeCell ref="D221:E221"/>
    <mergeCell ref="F221:G221"/>
    <mergeCell ref="B181:C181"/>
    <mergeCell ref="D181:E181"/>
    <mergeCell ref="F181:G181"/>
    <mergeCell ref="A182:H182"/>
    <mergeCell ref="C205:D205"/>
    <mergeCell ref="G205:H205"/>
    <mergeCell ref="C219:D219"/>
    <mergeCell ref="G219:H219"/>
    <mergeCell ref="B217:D217"/>
    <mergeCell ref="F217:H217"/>
    <mergeCell ref="C218:D218"/>
    <mergeCell ref="B179:C179"/>
    <mergeCell ref="D179:E179"/>
    <mergeCell ref="F179:G179"/>
    <mergeCell ref="B180:C180"/>
    <mergeCell ref="D180:E180"/>
    <mergeCell ref="F180:G180"/>
    <mergeCell ref="G175:H175"/>
    <mergeCell ref="B177:C177"/>
    <mergeCell ref="D177:E177"/>
    <mergeCell ref="F177:G177"/>
    <mergeCell ref="B178:C178"/>
    <mergeCell ref="D178:E178"/>
    <mergeCell ref="F178:G178"/>
    <mergeCell ref="C175:D175"/>
    <mergeCell ref="C176:D176"/>
    <mergeCell ref="G176:H176"/>
    <mergeCell ref="B95:C95"/>
    <mergeCell ref="D95:E95"/>
    <mergeCell ref="F95:G95"/>
    <mergeCell ref="A96:H96"/>
    <mergeCell ref="B138:C138"/>
    <mergeCell ref="D138:E138"/>
    <mergeCell ref="F138:G138"/>
    <mergeCell ref="A139:H139"/>
    <mergeCell ref="C162:D162"/>
    <mergeCell ref="G162:H162"/>
    <mergeCell ref="B135:C135"/>
    <mergeCell ref="D135:E135"/>
    <mergeCell ref="F135:G135"/>
    <mergeCell ref="B136:C136"/>
    <mergeCell ref="D136:E136"/>
    <mergeCell ref="F136:G136"/>
    <mergeCell ref="B518:D518"/>
    <mergeCell ref="F518:H518"/>
    <mergeCell ref="C519:D519"/>
    <mergeCell ref="B7:C7"/>
    <mergeCell ref="D7:E7"/>
    <mergeCell ref="F7:G7"/>
    <mergeCell ref="B9:C9"/>
    <mergeCell ref="D9:E9"/>
    <mergeCell ref="F9:G9"/>
    <mergeCell ref="B8:C8"/>
    <mergeCell ref="D8:E8"/>
    <mergeCell ref="F8:G8"/>
    <mergeCell ref="A10:H10"/>
    <mergeCell ref="C33:D33"/>
    <mergeCell ref="G33:H33"/>
    <mergeCell ref="B45:D45"/>
    <mergeCell ref="F45:H45"/>
    <mergeCell ref="G89:H89"/>
    <mergeCell ref="C476:D476"/>
    <mergeCell ref="G476:H476"/>
    <mergeCell ref="B478:C478"/>
    <mergeCell ref="D478:E478"/>
    <mergeCell ref="F478:G478"/>
    <mergeCell ref="B475:D475"/>
    <mergeCell ref="B604:D604"/>
    <mergeCell ref="F604:H604"/>
    <mergeCell ref="C605:D605"/>
    <mergeCell ref="B567:C567"/>
    <mergeCell ref="D567:E567"/>
    <mergeCell ref="F567:G567"/>
    <mergeCell ref="C549:D549"/>
    <mergeCell ref="G549:H549"/>
    <mergeCell ref="B561:D561"/>
    <mergeCell ref="F561:H561"/>
    <mergeCell ref="C562:D562"/>
    <mergeCell ref="G562:H562"/>
    <mergeCell ref="B564:C564"/>
    <mergeCell ref="D564:E564"/>
    <mergeCell ref="F564:G564"/>
    <mergeCell ref="C563:D563"/>
    <mergeCell ref="G563:H563"/>
    <mergeCell ref="A569:H569"/>
    <mergeCell ref="C592:D592"/>
    <mergeCell ref="G592:H592"/>
    <mergeCell ref="G605:H605"/>
    <mergeCell ref="B566:C566"/>
    <mergeCell ref="D566:E566"/>
    <mergeCell ref="F566:G566"/>
    <mergeCell ref="D309:E309"/>
    <mergeCell ref="F309:G309"/>
    <mergeCell ref="B310:C310"/>
    <mergeCell ref="D310:E310"/>
    <mergeCell ref="F310:G310"/>
    <mergeCell ref="F475:H475"/>
    <mergeCell ref="C477:D477"/>
    <mergeCell ref="G477:H477"/>
    <mergeCell ref="C474:F474"/>
    <mergeCell ref="B393:C393"/>
    <mergeCell ref="D393:E393"/>
    <mergeCell ref="F393:G393"/>
    <mergeCell ref="B396:C396"/>
    <mergeCell ref="D396:E396"/>
    <mergeCell ref="F396:G396"/>
    <mergeCell ref="A397:H397"/>
    <mergeCell ref="C388:F388"/>
    <mergeCell ref="C334:D334"/>
    <mergeCell ref="G334:H334"/>
    <mergeCell ref="B346:D346"/>
    <mergeCell ref="A311:H311"/>
    <mergeCell ref="B350:C350"/>
    <mergeCell ref="D350:E350"/>
    <mergeCell ref="F350:G350"/>
    <mergeCell ref="B52:C52"/>
    <mergeCell ref="D134:E134"/>
    <mergeCell ref="D52:E52"/>
    <mergeCell ref="F52:G52"/>
    <mergeCell ref="B307:C307"/>
    <mergeCell ref="D307:E307"/>
    <mergeCell ref="F307:G307"/>
    <mergeCell ref="C261:D261"/>
    <mergeCell ref="G261:H261"/>
    <mergeCell ref="B263:C263"/>
    <mergeCell ref="D263:E263"/>
    <mergeCell ref="F263:G263"/>
    <mergeCell ref="B264:C264"/>
    <mergeCell ref="D264:E264"/>
    <mergeCell ref="F264:G264"/>
    <mergeCell ref="B265:C265"/>
    <mergeCell ref="D265:E265"/>
    <mergeCell ref="F265:G265"/>
    <mergeCell ref="G304:H304"/>
    <mergeCell ref="B306:C306"/>
    <mergeCell ref="D306:E306"/>
    <mergeCell ref="F306:G306"/>
    <mergeCell ref="C305:D305"/>
    <mergeCell ref="G305:H305"/>
    <mergeCell ref="B174:D174"/>
    <mergeCell ref="F174:H174"/>
    <mergeCell ref="C133:D133"/>
    <mergeCell ref="G133:H133"/>
    <mergeCell ref="B137:C137"/>
    <mergeCell ref="D137:E137"/>
    <mergeCell ref="F137:G137"/>
    <mergeCell ref="C119:D119"/>
    <mergeCell ref="G119:H119"/>
    <mergeCell ref="B131:D131"/>
    <mergeCell ref="F134:G134"/>
    <mergeCell ref="C4:D4"/>
    <mergeCell ref="G4:H4"/>
    <mergeCell ref="F6:G6"/>
    <mergeCell ref="B2:D2"/>
    <mergeCell ref="F2:H2"/>
    <mergeCell ref="C3:D3"/>
    <mergeCell ref="G3:H3"/>
    <mergeCell ref="B5:C5"/>
    <mergeCell ref="D5:E5"/>
    <mergeCell ref="F5:G5"/>
    <mergeCell ref="B6:C6"/>
    <mergeCell ref="D6:E6"/>
    <mergeCell ref="A53:H53"/>
    <mergeCell ref="C76:D76"/>
    <mergeCell ref="G76:H76"/>
    <mergeCell ref="C90:D90"/>
    <mergeCell ref="G90:H90"/>
    <mergeCell ref="C89:D89"/>
    <mergeCell ref="G132:H132"/>
    <mergeCell ref="B134:C134"/>
    <mergeCell ref="B93:C93"/>
    <mergeCell ref="D93:E93"/>
    <mergeCell ref="F93:G93"/>
    <mergeCell ref="B88:D88"/>
    <mergeCell ref="F88:H88"/>
    <mergeCell ref="B92:C92"/>
    <mergeCell ref="D92:E92"/>
    <mergeCell ref="F92:G92"/>
    <mergeCell ref="F131:H131"/>
    <mergeCell ref="C132:D132"/>
    <mergeCell ref="B91:C91"/>
    <mergeCell ref="D91:E91"/>
    <mergeCell ref="F91:G91"/>
    <mergeCell ref="B94:C94"/>
    <mergeCell ref="D94:E94"/>
    <mergeCell ref="F94:G94"/>
    <mergeCell ref="C46:D46"/>
    <mergeCell ref="G46:H46"/>
    <mergeCell ref="C47:D47"/>
    <mergeCell ref="G47:H47"/>
    <mergeCell ref="B51:C51"/>
    <mergeCell ref="D51:E51"/>
    <mergeCell ref="F51:G51"/>
    <mergeCell ref="B48:C48"/>
    <mergeCell ref="D48:E48"/>
    <mergeCell ref="F48:G48"/>
    <mergeCell ref="B49:C49"/>
    <mergeCell ref="D49:E49"/>
    <mergeCell ref="F49:G49"/>
    <mergeCell ref="B50:C50"/>
    <mergeCell ref="D50:E50"/>
    <mergeCell ref="F50:G50"/>
    <mergeCell ref="B260:D260"/>
    <mergeCell ref="F260:H260"/>
    <mergeCell ref="C262:D262"/>
    <mergeCell ref="B647:D647"/>
    <mergeCell ref="F647:H647"/>
    <mergeCell ref="C648:D648"/>
    <mergeCell ref="G648:H648"/>
    <mergeCell ref="C649:D649"/>
    <mergeCell ref="G649:H649"/>
    <mergeCell ref="B303:D303"/>
    <mergeCell ref="F303:H303"/>
    <mergeCell ref="G262:H262"/>
    <mergeCell ref="B308:C308"/>
    <mergeCell ref="D308:E308"/>
    <mergeCell ref="F308:G308"/>
    <mergeCell ref="F346:H346"/>
    <mergeCell ref="C347:D347"/>
    <mergeCell ref="G347:H347"/>
    <mergeCell ref="B349:C349"/>
    <mergeCell ref="D349:E349"/>
    <mergeCell ref="F349:G349"/>
    <mergeCell ref="C348:D348"/>
    <mergeCell ref="G348:H348"/>
    <mergeCell ref="B309:C309"/>
    <mergeCell ref="B650:C650"/>
    <mergeCell ref="D650:E650"/>
    <mergeCell ref="F650:G650"/>
    <mergeCell ref="B651:C651"/>
    <mergeCell ref="D651:E651"/>
    <mergeCell ref="F651:G651"/>
    <mergeCell ref="B652:C652"/>
    <mergeCell ref="D652:E652"/>
    <mergeCell ref="F652:G652"/>
    <mergeCell ref="B653:C653"/>
    <mergeCell ref="D653:E653"/>
    <mergeCell ref="F653:G653"/>
    <mergeCell ref="B654:C654"/>
    <mergeCell ref="D654:E654"/>
    <mergeCell ref="F654:G654"/>
    <mergeCell ref="A655:H655"/>
    <mergeCell ref="C678:D678"/>
    <mergeCell ref="G678:H678"/>
    <mergeCell ref="B690:D690"/>
    <mergeCell ref="F690:H690"/>
    <mergeCell ref="C691:D691"/>
    <mergeCell ref="G691:H691"/>
    <mergeCell ref="C692:D692"/>
    <mergeCell ref="G692:H692"/>
    <mergeCell ref="B693:C693"/>
    <mergeCell ref="D693:E693"/>
    <mergeCell ref="F693:G693"/>
    <mergeCell ref="B694:C694"/>
    <mergeCell ref="D694:E694"/>
    <mergeCell ref="F694:G694"/>
    <mergeCell ref="B695:C695"/>
    <mergeCell ref="D695:E695"/>
    <mergeCell ref="F695:G695"/>
    <mergeCell ref="B696:C696"/>
    <mergeCell ref="D696:E696"/>
    <mergeCell ref="F696:G696"/>
    <mergeCell ref="B697:C697"/>
    <mergeCell ref="D697:E697"/>
    <mergeCell ref="F697:G697"/>
    <mergeCell ref="A698:H698"/>
    <mergeCell ref="C721:D721"/>
    <mergeCell ref="G721:H721"/>
    <mergeCell ref="B733:D733"/>
    <mergeCell ref="F733:H733"/>
    <mergeCell ref="C734:D734"/>
    <mergeCell ref="G734:H734"/>
    <mergeCell ref="C735:D735"/>
    <mergeCell ref="G735:H735"/>
    <mergeCell ref="B736:C736"/>
    <mergeCell ref="D736:E736"/>
    <mergeCell ref="F736:G736"/>
    <mergeCell ref="B737:C737"/>
    <mergeCell ref="D737:E737"/>
    <mergeCell ref="F737:G737"/>
    <mergeCell ref="B738:C738"/>
    <mergeCell ref="D738:E738"/>
    <mergeCell ref="F738:G738"/>
    <mergeCell ref="B739:C739"/>
    <mergeCell ref="D739:E739"/>
    <mergeCell ref="F739:G739"/>
    <mergeCell ref="B740:C740"/>
    <mergeCell ref="D740:E740"/>
    <mergeCell ref="F740:G740"/>
    <mergeCell ref="A741:H741"/>
    <mergeCell ref="C764:D764"/>
    <mergeCell ref="G764:H764"/>
    <mergeCell ref="B776:D776"/>
    <mergeCell ref="F776:H776"/>
    <mergeCell ref="C777:D777"/>
    <mergeCell ref="G777:H777"/>
    <mergeCell ref="C778:D778"/>
    <mergeCell ref="G778:H778"/>
    <mergeCell ref="B779:C779"/>
    <mergeCell ref="D779:E779"/>
    <mergeCell ref="F779:G779"/>
    <mergeCell ref="B780:C780"/>
    <mergeCell ref="D780:E780"/>
    <mergeCell ref="F780:G780"/>
    <mergeCell ref="B781:C781"/>
    <mergeCell ref="D781:E781"/>
    <mergeCell ref="F781:G781"/>
    <mergeCell ref="B782:C782"/>
    <mergeCell ref="D782:E782"/>
    <mergeCell ref="F782:G782"/>
    <mergeCell ref="B783:C783"/>
    <mergeCell ref="D783:E783"/>
    <mergeCell ref="F783:G783"/>
    <mergeCell ref="A784:H784"/>
    <mergeCell ref="C807:D807"/>
    <mergeCell ref="G807:H807"/>
    <mergeCell ref="B819:D819"/>
    <mergeCell ref="F819:H819"/>
    <mergeCell ref="C820:D820"/>
    <mergeCell ref="G820:H820"/>
    <mergeCell ref="C821:D821"/>
    <mergeCell ref="G821:H821"/>
    <mergeCell ref="B822:C822"/>
    <mergeCell ref="D822:E822"/>
    <mergeCell ref="F822:G822"/>
    <mergeCell ref="B823:C823"/>
    <mergeCell ref="D823:E823"/>
    <mergeCell ref="F823:G823"/>
    <mergeCell ref="B824:C824"/>
    <mergeCell ref="D824:E824"/>
    <mergeCell ref="F824:G824"/>
    <mergeCell ref="B825:C825"/>
    <mergeCell ref="D825:E825"/>
    <mergeCell ref="F825:G825"/>
    <mergeCell ref="B826:C826"/>
    <mergeCell ref="D826:E826"/>
    <mergeCell ref="F826:G826"/>
    <mergeCell ref="A827:H827"/>
    <mergeCell ref="C850:D850"/>
    <mergeCell ref="G850:H850"/>
    <mergeCell ref="B862:D862"/>
    <mergeCell ref="F862:H862"/>
    <mergeCell ref="C863:D863"/>
    <mergeCell ref="G863:H863"/>
    <mergeCell ref="C864:D864"/>
    <mergeCell ref="G864:H864"/>
    <mergeCell ref="B865:C865"/>
    <mergeCell ref="D865:E865"/>
    <mergeCell ref="F865:G865"/>
    <mergeCell ref="B866:C866"/>
    <mergeCell ref="D866:E866"/>
    <mergeCell ref="F866:G866"/>
    <mergeCell ref="B867:C867"/>
    <mergeCell ref="D867:E867"/>
    <mergeCell ref="F867:G867"/>
    <mergeCell ref="B868:C868"/>
    <mergeCell ref="D868:E868"/>
    <mergeCell ref="F868:G868"/>
    <mergeCell ref="B869:C869"/>
    <mergeCell ref="D869:E869"/>
    <mergeCell ref="F869:G869"/>
    <mergeCell ref="A870:H870"/>
    <mergeCell ref="C893:D893"/>
    <mergeCell ref="G893:H893"/>
    <mergeCell ref="B905:D905"/>
    <mergeCell ref="F905:H905"/>
    <mergeCell ref="C906:D906"/>
    <mergeCell ref="G906:H906"/>
    <mergeCell ref="C907:D907"/>
    <mergeCell ref="G907:H907"/>
    <mergeCell ref="B908:C908"/>
    <mergeCell ref="D908:E908"/>
    <mergeCell ref="F908:G908"/>
    <mergeCell ref="C904:F904"/>
    <mergeCell ref="B909:C909"/>
    <mergeCell ref="D909:E909"/>
    <mergeCell ref="F909:G909"/>
    <mergeCell ref="B910:C910"/>
    <mergeCell ref="D910:E910"/>
    <mergeCell ref="F910:G910"/>
    <mergeCell ref="B911:C911"/>
    <mergeCell ref="D911:E911"/>
    <mergeCell ref="F911:G911"/>
    <mergeCell ref="B912:C912"/>
    <mergeCell ref="D912:E912"/>
    <mergeCell ref="F912:G912"/>
    <mergeCell ref="A913:H913"/>
    <mergeCell ref="C936:D936"/>
    <mergeCell ref="G936:H936"/>
    <mergeCell ref="B948:D948"/>
    <mergeCell ref="F948:H948"/>
    <mergeCell ref="C947:F947"/>
    <mergeCell ref="C949:D949"/>
    <mergeCell ref="G949:H949"/>
    <mergeCell ref="C950:D950"/>
    <mergeCell ref="G950:H950"/>
    <mergeCell ref="B951:C951"/>
    <mergeCell ref="D951:E951"/>
    <mergeCell ref="F951:G951"/>
    <mergeCell ref="B952:C952"/>
    <mergeCell ref="D952:E952"/>
    <mergeCell ref="F952:G952"/>
    <mergeCell ref="A956:H956"/>
    <mergeCell ref="C979:D979"/>
    <mergeCell ref="G979:H979"/>
    <mergeCell ref="B953:C953"/>
    <mergeCell ref="D953:E953"/>
    <mergeCell ref="F953:G953"/>
    <mergeCell ref="B954:C954"/>
    <mergeCell ref="D954:E954"/>
    <mergeCell ref="F954:G954"/>
    <mergeCell ref="B955:C955"/>
    <mergeCell ref="D955:E955"/>
    <mergeCell ref="F955:G955"/>
  </mergeCells>
  <phoneticPr fontId="3"/>
  <dataValidations count="1">
    <dataValidation type="list" allowBlank="1" showInputMessage="1" showErrorMessage="1" sqref="H571:I591 H485:I505 D442:D462 H528:I548 D485:D505 D528:D548 H55:I75 H12:I32 H98:I118 D55:D75 D12:D32 D958:D978 H184:I204 D141:D161 H227:I247 D184:D204 H270:I290 D227:D247 H313:I333 D270:D290 H356:I376 D313:D333 H399:I419 D356:D376 H442:I462 D399:D419 H614:I634 D571:D591 H657:I677 D614:D634 H700:I720 D657:D677 H743:I763 D700:D720 H786:I806 D743:D763 H141:I161 D786:D806 H829:I849 H958:I978 H872:I892 D829:D849 D915:D935 D872:D892 H915:I935 D98:D118">
      <formula1>"○,×"</formula1>
    </dataValidation>
  </dataValidations>
  <printOptions horizontalCentered="1"/>
  <pageMargins left="0.51181102362204722" right="0.19685039370078741" top="0.35433070866141736" bottom="0.23622047244094491" header="0.11811023622047245" footer="0.11811023622047245"/>
  <pageSetup paperSize="9" orientation="portrait" r:id="rId1"/>
  <rowBreaks count="21" manualBreakCount="21">
    <brk id="86" max="7" man="1"/>
    <brk id="129" max="7" man="1"/>
    <brk id="172" max="7" man="1"/>
    <brk id="215" max="7" man="1"/>
    <brk id="258" max="7" man="1"/>
    <brk id="301" max="7" man="1"/>
    <brk id="344" max="7" man="1"/>
    <brk id="387" max="7" man="1"/>
    <brk id="430" max="7" man="1"/>
    <brk id="473" max="7" man="1"/>
    <brk id="516" max="7" man="1"/>
    <brk id="559" max="7" man="1"/>
    <brk id="602" max="7" man="1"/>
    <brk id="645" max="7" man="1"/>
    <brk id="688" max="7" man="1"/>
    <brk id="731" max="7" man="1"/>
    <brk id="774" max="7" man="1"/>
    <brk id="817" max="7" man="1"/>
    <brk id="860" max="7" man="1"/>
    <brk id="903" max="7" man="1"/>
    <brk id="946"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参加者名簿!$A$3:$A$101</xm:f>
          </x14:formula1>
          <xm:sqref>A872:A892 A12:A32 E12:E32 A55:A75 E55:E75 A98:A118 E98:E118 A141:A161 E141:E161 A184:A204 E184:E204 A227:A247 E227:E247 A270:A290 E270:E290 A313:A333 E313:E333 A356:A376 E356:E376 A399:A419 E399:E419 A442:A462 E442:E462 A485:A505 E485:E505 A528:A548 E528:E548 A571:A591 E571:E591 A614:A634 E614:E634 A657:A677 E657:E677 A700:A720 E700:E720 A743:A763 E743:E763 A786:A806 E786:E806 A915:A935 E915:E935 A829:A849 E829:E849 E872:E892 A958:A978 E958:E978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87"/>
  <sheetViews>
    <sheetView view="pageBreakPreview" zoomScale="70" zoomScaleNormal="100" zoomScaleSheetLayoutView="70" workbookViewId="0">
      <selection activeCell="F107" sqref="F107"/>
    </sheetView>
  </sheetViews>
  <sheetFormatPr defaultColWidth="9" defaultRowHeight="13.5" x14ac:dyDescent="0.15"/>
  <cols>
    <col min="1" max="1" width="17.5" style="33" customWidth="1"/>
    <col min="2" max="2" width="20.875" style="33" customWidth="1"/>
    <col min="3" max="3" width="27.125" style="33" customWidth="1"/>
    <col min="4" max="4" width="51.75" style="34" customWidth="1"/>
    <col min="5" max="5" width="11.125" style="33" customWidth="1"/>
    <col min="6" max="6" width="95.5" style="33" customWidth="1"/>
    <col min="7" max="16384" width="9" style="33"/>
  </cols>
  <sheetData>
    <row r="1" spans="1:6" ht="31.5" customHeight="1" x14ac:dyDescent="0.15">
      <c r="A1" s="338" t="s">
        <v>23</v>
      </c>
      <c r="B1" s="338"/>
      <c r="C1" s="338"/>
      <c r="D1" s="338"/>
      <c r="E1" s="338"/>
      <c r="F1" s="338"/>
    </row>
    <row r="2" spans="1:6" ht="22.5" customHeight="1" x14ac:dyDescent="0.2"/>
    <row r="3" spans="1:6" ht="19.5" customHeight="1" x14ac:dyDescent="0.15">
      <c r="B3" s="35"/>
      <c r="D3" s="36"/>
      <c r="E3" s="37" t="s">
        <v>24</v>
      </c>
    </row>
    <row r="4" spans="1:6" ht="19.5" customHeight="1" x14ac:dyDescent="0.15">
      <c r="B4" s="38"/>
      <c r="D4" s="36" t="s">
        <v>25</v>
      </c>
      <c r="E4" s="39">
        <v>200</v>
      </c>
    </row>
    <row r="5" spans="1:6" ht="19.5" customHeight="1" x14ac:dyDescent="0.15">
      <c r="B5" s="38"/>
      <c r="D5" s="36" t="s">
        <v>26</v>
      </c>
      <c r="E5" s="39">
        <v>300</v>
      </c>
    </row>
    <row r="6" spans="1:6" ht="19.5" customHeight="1" x14ac:dyDescent="0.15">
      <c r="A6" s="40" t="s">
        <v>27</v>
      </c>
      <c r="B6" s="41"/>
      <c r="C6" s="42"/>
      <c r="D6" s="43"/>
      <c r="E6" s="44"/>
      <c r="F6" s="41"/>
    </row>
    <row r="7" spans="1:6" ht="19.5" customHeight="1" x14ac:dyDescent="0.15">
      <c r="A7" s="45" t="s">
        <v>28</v>
      </c>
      <c r="B7" s="41"/>
      <c r="C7" s="42"/>
      <c r="D7" s="43"/>
      <c r="E7" s="44"/>
      <c r="F7" s="41"/>
    </row>
    <row r="8" spans="1:6" ht="19.5" customHeight="1" x14ac:dyDescent="0.15">
      <c r="A8" s="46" t="s">
        <v>16</v>
      </c>
      <c r="B8" s="339" t="s">
        <v>29</v>
      </c>
      <c r="C8" s="340"/>
      <c r="D8" s="47" t="s">
        <v>18</v>
      </c>
      <c r="E8" s="48" t="s">
        <v>24</v>
      </c>
      <c r="F8" s="46" t="s">
        <v>30</v>
      </c>
    </row>
    <row r="9" spans="1:6" ht="19.5" customHeight="1" x14ac:dyDescent="0.15">
      <c r="A9" s="341" t="s">
        <v>31</v>
      </c>
      <c r="B9" s="342" t="s">
        <v>32</v>
      </c>
      <c r="C9" s="344" t="s">
        <v>33</v>
      </c>
      <c r="D9" s="346" t="s">
        <v>34</v>
      </c>
      <c r="E9" s="348">
        <v>1</v>
      </c>
      <c r="F9" s="49" t="s">
        <v>35</v>
      </c>
    </row>
    <row r="10" spans="1:6" ht="19.5" customHeight="1" x14ac:dyDescent="0.15">
      <c r="A10" s="341"/>
      <c r="B10" s="343"/>
      <c r="C10" s="345"/>
      <c r="D10" s="347"/>
      <c r="E10" s="349"/>
      <c r="F10" s="50" t="s">
        <v>36</v>
      </c>
    </row>
    <row r="11" spans="1:6" ht="19.5" customHeight="1" x14ac:dyDescent="0.15">
      <c r="A11" s="341"/>
      <c r="B11" s="343"/>
      <c r="C11" s="51" t="s">
        <v>37</v>
      </c>
      <c r="D11" s="52" t="s">
        <v>38</v>
      </c>
      <c r="E11" s="53">
        <v>2</v>
      </c>
      <c r="F11" s="54" t="s">
        <v>38</v>
      </c>
    </row>
    <row r="12" spans="1:6" ht="19.5" customHeight="1" x14ac:dyDescent="0.15">
      <c r="A12" s="341"/>
      <c r="B12" s="350" t="s">
        <v>39</v>
      </c>
      <c r="C12" s="351"/>
      <c r="D12" s="52" t="s">
        <v>40</v>
      </c>
      <c r="E12" s="53">
        <v>3</v>
      </c>
      <c r="F12" s="55" t="s">
        <v>41</v>
      </c>
    </row>
    <row r="13" spans="1:6" ht="19.5" customHeight="1" x14ac:dyDescent="0.15">
      <c r="A13" s="341"/>
      <c r="B13" s="352" t="s">
        <v>42</v>
      </c>
      <c r="C13" s="354" t="s">
        <v>43</v>
      </c>
      <c r="D13" s="52" t="s">
        <v>44</v>
      </c>
      <c r="E13" s="53">
        <v>4</v>
      </c>
      <c r="F13" s="54" t="s">
        <v>45</v>
      </c>
    </row>
    <row r="14" spans="1:6" ht="19.5" customHeight="1" x14ac:dyDescent="0.15">
      <c r="A14" s="341"/>
      <c r="B14" s="343"/>
      <c r="C14" s="355"/>
      <c r="D14" s="361" t="s">
        <v>46</v>
      </c>
      <c r="E14" s="348">
        <v>5</v>
      </c>
      <c r="F14" s="49" t="s">
        <v>47</v>
      </c>
    </row>
    <row r="15" spans="1:6" ht="19.5" customHeight="1" x14ac:dyDescent="0.15">
      <c r="A15" s="341"/>
      <c r="B15" s="343"/>
      <c r="C15" s="355"/>
      <c r="D15" s="362"/>
      <c r="E15" s="349"/>
      <c r="F15" s="50" t="s">
        <v>48</v>
      </c>
    </row>
    <row r="16" spans="1:6" ht="19.5" customHeight="1" x14ac:dyDescent="0.15">
      <c r="A16" s="341"/>
      <c r="B16" s="343"/>
      <c r="C16" s="355"/>
      <c r="D16" s="346" t="s">
        <v>49</v>
      </c>
      <c r="E16" s="348">
        <v>6</v>
      </c>
      <c r="F16" s="56" t="s">
        <v>50</v>
      </c>
    </row>
    <row r="17" spans="1:6" ht="19.5" customHeight="1" x14ac:dyDescent="0.15">
      <c r="A17" s="341"/>
      <c r="B17" s="343"/>
      <c r="C17" s="356"/>
      <c r="D17" s="347"/>
      <c r="E17" s="349"/>
      <c r="F17" s="57" t="s">
        <v>51</v>
      </c>
    </row>
    <row r="18" spans="1:6" ht="19.5" customHeight="1" x14ac:dyDescent="0.15">
      <c r="A18" s="341"/>
      <c r="B18" s="343"/>
      <c r="C18" s="354" t="s">
        <v>52</v>
      </c>
      <c r="D18" s="361" t="s">
        <v>53</v>
      </c>
      <c r="E18" s="348">
        <v>7</v>
      </c>
      <c r="F18" s="49" t="s">
        <v>54</v>
      </c>
    </row>
    <row r="19" spans="1:6" ht="19.5" customHeight="1" x14ac:dyDescent="0.15">
      <c r="A19" s="341"/>
      <c r="B19" s="343"/>
      <c r="C19" s="355"/>
      <c r="D19" s="362"/>
      <c r="E19" s="349"/>
      <c r="F19" s="50" t="s">
        <v>55</v>
      </c>
    </row>
    <row r="20" spans="1:6" ht="19.5" customHeight="1" x14ac:dyDescent="0.15">
      <c r="A20" s="341"/>
      <c r="B20" s="343"/>
      <c r="C20" s="355"/>
      <c r="D20" s="346" t="s">
        <v>56</v>
      </c>
      <c r="E20" s="348">
        <v>8</v>
      </c>
      <c r="F20" s="56" t="s">
        <v>57</v>
      </c>
    </row>
    <row r="21" spans="1:6" ht="19.5" customHeight="1" x14ac:dyDescent="0.15">
      <c r="A21" s="341"/>
      <c r="B21" s="343"/>
      <c r="C21" s="355"/>
      <c r="D21" s="347"/>
      <c r="E21" s="349"/>
      <c r="F21" s="57" t="s">
        <v>58</v>
      </c>
    </row>
    <row r="22" spans="1:6" ht="19.5" customHeight="1" x14ac:dyDescent="0.15">
      <c r="A22" s="341"/>
      <c r="B22" s="343"/>
      <c r="C22" s="355"/>
      <c r="D22" s="346" t="s">
        <v>59</v>
      </c>
      <c r="E22" s="348">
        <v>9</v>
      </c>
      <c r="F22" s="49" t="s">
        <v>60</v>
      </c>
    </row>
    <row r="23" spans="1:6" ht="19.5" customHeight="1" x14ac:dyDescent="0.15">
      <c r="A23" s="341"/>
      <c r="B23" s="343"/>
      <c r="C23" s="355"/>
      <c r="D23" s="358"/>
      <c r="E23" s="357"/>
      <c r="F23" s="58" t="s">
        <v>61</v>
      </c>
    </row>
    <row r="24" spans="1:6" ht="19.5" customHeight="1" x14ac:dyDescent="0.15">
      <c r="A24" s="341"/>
      <c r="B24" s="343"/>
      <c r="C24" s="356"/>
      <c r="D24" s="347"/>
      <c r="E24" s="349"/>
      <c r="F24" s="50" t="s">
        <v>62</v>
      </c>
    </row>
    <row r="25" spans="1:6" ht="19.5" customHeight="1" x14ac:dyDescent="0.15">
      <c r="A25" s="341"/>
      <c r="B25" s="343"/>
      <c r="C25" s="351" t="s">
        <v>63</v>
      </c>
      <c r="D25" s="59" t="s">
        <v>64</v>
      </c>
      <c r="E25" s="53">
        <v>10</v>
      </c>
      <c r="F25" s="54" t="s">
        <v>65</v>
      </c>
    </row>
    <row r="26" spans="1:6" ht="19.5" customHeight="1" x14ac:dyDescent="0.15">
      <c r="A26" s="341"/>
      <c r="B26" s="343"/>
      <c r="C26" s="351"/>
      <c r="D26" s="59" t="s">
        <v>66</v>
      </c>
      <c r="E26" s="53">
        <v>11</v>
      </c>
      <c r="F26" s="60" t="s">
        <v>67</v>
      </c>
    </row>
    <row r="27" spans="1:6" ht="19.5" customHeight="1" x14ac:dyDescent="0.15">
      <c r="A27" s="341"/>
      <c r="B27" s="343"/>
      <c r="C27" s="351"/>
      <c r="D27" s="59" t="s">
        <v>68</v>
      </c>
      <c r="E27" s="53">
        <v>12</v>
      </c>
      <c r="F27" s="54" t="s">
        <v>68</v>
      </c>
    </row>
    <row r="28" spans="1:6" ht="19.5" customHeight="1" x14ac:dyDescent="0.15">
      <c r="A28" s="341"/>
      <c r="B28" s="343"/>
      <c r="C28" s="354" t="s">
        <v>69</v>
      </c>
      <c r="D28" s="59" t="s">
        <v>70</v>
      </c>
      <c r="E28" s="53">
        <v>13</v>
      </c>
      <c r="F28" s="60" t="s">
        <v>71</v>
      </c>
    </row>
    <row r="29" spans="1:6" ht="19.5" customHeight="1" x14ac:dyDescent="0.15">
      <c r="A29" s="341"/>
      <c r="B29" s="343"/>
      <c r="C29" s="355"/>
      <c r="D29" s="59" t="s">
        <v>72</v>
      </c>
      <c r="E29" s="53">
        <v>14</v>
      </c>
      <c r="F29" s="54" t="s">
        <v>73</v>
      </c>
    </row>
    <row r="30" spans="1:6" ht="19.5" customHeight="1" x14ac:dyDescent="0.15">
      <c r="A30" s="341"/>
      <c r="B30" s="343"/>
      <c r="C30" s="355"/>
      <c r="D30" s="346" t="s">
        <v>74</v>
      </c>
      <c r="E30" s="348">
        <v>15</v>
      </c>
      <c r="F30" s="49" t="s">
        <v>75</v>
      </c>
    </row>
    <row r="31" spans="1:6" ht="19.5" customHeight="1" x14ac:dyDescent="0.15">
      <c r="A31" s="341"/>
      <c r="B31" s="343"/>
      <c r="C31" s="355"/>
      <c r="D31" s="358"/>
      <c r="E31" s="357"/>
      <c r="F31" s="58" t="s">
        <v>76</v>
      </c>
    </row>
    <row r="32" spans="1:6" ht="19.5" customHeight="1" x14ac:dyDescent="0.15">
      <c r="A32" s="341"/>
      <c r="B32" s="343"/>
      <c r="C32" s="355"/>
      <c r="D32" s="358"/>
      <c r="E32" s="357"/>
      <c r="F32" s="58" t="s">
        <v>62</v>
      </c>
    </row>
    <row r="33" spans="1:6" ht="19.5" customHeight="1" x14ac:dyDescent="0.15">
      <c r="A33" s="341"/>
      <c r="B33" s="343"/>
      <c r="C33" s="356"/>
      <c r="D33" s="347"/>
      <c r="E33" s="349"/>
      <c r="F33" s="50" t="s">
        <v>77</v>
      </c>
    </row>
    <row r="34" spans="1:6" ht="19.5" customHeight="1" x14ac:dyDescent="0.15">
      <c r="A34" s="341"/>
      <c r="B34" s="343"/>
      <c r="C34" s="359" t="s">
        <v>78</v>
      </c>
      <c r="D34" s="361" t="s">
        <v>79</v>
      </c>
      <c r="E34" s="363">
        <v>16</v>
      </c>
      <c r="F34" s="56" t="s">
        <v>80</v>
      </c>
    </row>
    <row r="35" spans="1:6" ht="19.5" customHeight="1" x14ac:dyDescent="0.15">
      <c r="A35" s="341"/>
      <c r="B35" s="353"/>
      <c r="C35" s="360"/>
      <c r="D35" s="362"/>
      <c r="E35" s="364"/>
      <c r="F35" s="57" t="s">
        <v>81</v>
      </c>
    </row>
    <row r="36" spans="1:6" ht="15" customHeight="1" x14ac:dyDescent="0.15">
      <c r="B36" s="61"/>
      <c r="C36" s="61"/>
      <c r="D36" s="62"/>
      <c r="E36" s="63"/>
    </row>
    <row r="37" spans="1:6" ht="15" customHeight="1" x14ac:dyDescent="0.15">
      <c r="A37" s="45" t="s">
        <v>82</v>
      </c>
      <c r="B37" s="41"/>
      <c r="C37" s="64"/>
      <c r="D37" s="43"/>
      <c r="E37" s="44"/>
      <c r="F37" s="41"/>
    </row>
    <row r="38" spans="1:6" ht="19.5" customHeight="1" x14ac:dyDescent="0.15">
      <c r="A38" s="46" t="s">
        <v>16</v>
      </c>
      <c r="B38" s="339" t="s">
        <v>29</v>
      </c>
      <c r="C38" s="340"/>
      <c r="D38" s="47" t="s">
        <v>18</v>
      </c>
      <c r="E38" s="37" t="s">
        <v>24</v>
      </c>
      <c r="F38" s="46" t="s">
        <v>30</v>
      </c>
    </row>
    <row r="39" spans="1:6" ht="19.5" customHeight="1" x14ac:dyDescent="0.15">
      <c r="A39" s="369" t="s">
        <v>83</v>
      </c>
      <c r="B39" s="350" t="s">
        <v>84</v>
      </c>
      <c r="C39" s="351"/>
      <c r="D39" s="65" t="s">
        <v>85</v>
      </c>
      <c r="E39" s="66">
        <v>17</v>
      </c>
      <c r="F39" s="54" t="s">
        <v>86</v>
      </c>
    </row>
    <row r="40" spans="1:6" ht="19.5" customHeight="1" x14ac:dyDescent="0.15">
      <c r="A40" s="369"/>
      <c r="B40" s="350"/>
      <c r="C40" s="351"/>
      <c r="D40" s="65" t="s">
        <v>87</v>
      </c>
      <c r="E40" s="66">
        <v>18</v>
      </c>
      <c r="F40" s="54" t="s">
        <v>88</v>
      </c>
    </row>
    <row r="41" spans="1:6" ht="19.5" customHeight="1" x14ac:dyDescent="0.15">
      <c r="A41" s="369"/>
      <c r="B41" s="350"/>
      <c r="C41" s="351"/>
      <c r="D41" s="65" t="s">
        <v>89</v>
      </c>
      <c r="E41" s="66">
        <v>19</v>
      </c>
      <c r="F41" s="54" t="s">
        <v>533</v>
      </c>
    </row>
    <row r="42" spans="1:6" ht="19.5" customHeight="1" x14ac:dyDescent="0.15">
      <c r="A42" s="369"/>
      <c r="B42" s="350"/>
      <c r="C42" s="351"/>
      <c r="D42" s="65" t="s">
        <v>90</v>
      </c>
      <c r="E42" s="66">
        <v>20</v>
      </c>
      <c r="F42" s="67" t="s">
        <v>91</v>
      </c>
    </row>
    <row r="43" spans="1:6" ht="19.5" customHeight="1" x14ac:dyDescent="0.15">
      <c r="A43" s="369"/>
      <c r="B43" s="350"/>
      <c r="C43" s="351"/>
      <c r="D43" s="65" t="s">
        <v>92</v>
      </c>
      <c r="E43" s="66">
        <v>21</v>
      </c>
      <c r="F43" s="54" t="s">
        <v>93</v>
      </c>
    </row>
    <row r="44" spans="1:6" ht="19.5" customHeight="1" x14ac:dyDescent="0.15">
      <c r="A44" s="369"/>
      <c r="B44" s="350"/>
      <c r="C44" s="351"/>
      <c r="D44" s="65" t="s">
        <v>94</v>
      </c>
      <c r="E44" s="66">
        <v>22</v>
      </c>
      <c r="F44" s="54" t="s">
        <v>95</v>
      </c>
    </row>
    <row r="45" spans="1:6" ht="19.5" customHeight="1" x14ac:dyDescent="0.15">
      <c r="A45" s="369"/>
      <c r="B45" s="350"/>
      <c r="C45" s="351"/>
      <c r="D45" s="65" t="s">
        <v>96</v>
      </c>
      <c r="E45" s="66">
        <v>23</v>
      </c>
      <c r="F45" s="68" t="s">
        <v>97</v>
      </c>
    </row>
    <row r="46" spans="1:6" ht="15" customHeight="1" x14ac:dyDescent="0.15">
      <c r="B46" s="35"/>
      <c r="C46" s="35"/>
      <c r="D46" s="69"/>
      <c r="E46" s="70"/>
    </row>
    <row r="47" spans="1:6" ht="19.5" customHeight="1" x14ac:dyDescent="0.15">
      <c r="A47" s="40" t="s">
        <v>98</v>
      </c>
      <c r="C47" s="35"/>
      <c r="D47" s="69"/>
      <c r="E47" s="70"/>
    </row>
    <row r="48" spans="1:6" ht="19.5" customHeight="1" x14ac:dyDescent="0.15">
      <c r="A48" s="42" t="s">
        <v>99</v>
      </c>
      <c r="C48" s="35"/>
      <c r="D48" s="69"/>
      <c r="E48" s="70"/>
    </row>
    <row r="49" spans="1:6" ht="18.75" x14ac:dyDescent="0.15">
      <c r="A49" s="46" t="s">
        <v>16</v>
      </c>
      <c r="B49" s="339" t="s">
        <v>29</v>
      </c>
      <c r="C49" s="340"/>
      <c r="D49" s="47" t="s">
        <v>18</v>
      </c>
      <c r="E49" s="37" t="s">
        <v>24</v>
      </c>
      <c r="F49" s="46" t="s">
        <v>30</v>
      </c>
    </row>
    <row r="50" spans="1:6" ht="18.75" customHeight="1" x14ac:dyDescent="0.15">
      <c r="A50" s="369" t="s">
        <v>100</v>
      </c>
      <c r="B50" s="352" t="s">
        <v>101</v>
      </c>
      <c r="C50" s="352" t="s">
        <v>102</v>
      </c>
      <c r="D50" s="344" t="s">
        <v>103</v>
      </c>
      <c r="E50" s="365">
        <v>24</v>
      </c>
      <c r="F50" s="60" t="s">
        <v>104</v>
      </c>
    </row>
    <row r="51" spans="1:6" ht="18.75" customHeight="1" x14ac:dyDescent="0.15">
      <c r="A51" s="369"/>
      <c r="B51" s="370"/>
      <c r="C51" s="370"/>
      <c r="D51" s="345"/>
      <c r="E51" s="366"/>
      <c r="F51" s="57" t="s">
        <v>105</v>
      </c>
    </row>
    <row r="52" spans="1:6" ht="18.75" customHeight="1" x14ac:dyDescent="0.15">
      <c r="A52" s="369"/>
      <c r="B52" s="370"/>
      <c r="C52" s="370"/>
      <c r="D52" s="367" t="s">
        <v>106</v>
      </c>
      <c r="E52" s="365">
        <v>25</v>
      </c>
      <c r="F52" s="60" t="s">
        <v>107</v>
      </c>
    </row>
    <row r="53" spans="1:6" ht="18.75" customHeight="1" x14ac:dyDescent="0.15">
      <c r="A53" s="369"/>
      <c r="B53" s="370"/>
      <c r="C53" s="370"/>
      <c r="D53" s="368"/>
      <c r="E53" s="366"/>
      <c r="F53" s="57" t="s">
        <v>108</v>
      </c>
    </row>
    <row r="54" spans="1:6" ht="18.75" customHeight="1" x14ac:dyDescent="0.15">
      <c r="A54" s="369"/>
      <c r="B54" s="370"/>
      <c r="C54" s="370"/>
      <c r="D54" s="344" t="s">
        <v>109</v>
      </c>
      <c r="E54" s="365">
        <v>26</v>
      </c>
      <c r="F54" s="60" t="s">
        <v>110</v>
      </c>
    </row>
    <row r="55" spans="1:6" ht="18.75" customHeight="1" x14ac:dyDescent="0.15">
      <c r="A55" s="369"/>
      <c r="B55" s="370"/>
      <c r="C55" s="370"/>
      <c r="D55" s="345"/>
      <c r="E55" s="366"/>
      <c r="F55" s="57" t="s">
        <v>111</v>
      </c>
    </row>
    <row r="56" spans="1:6" ht="18.75" customHeight="1" x14ac:dyDescent="0.15">
      <c r="A56" s="369"/>
      <c r="B56" s="370"/>
      <c r="C56" s="370"/>
      <c r="D56" s="344" t="s">
        <v>112</v>
      </c>
      <c r="E56" s="365">
        <v>27</v>
      </c>
      <c r="F56" s="60" t="s">
        <v>113</v>
      </c>
    </row>
    <row r="57" spans="1:6" ht="18.75" customHeight="1" x14ac:dyDescent="0.15">
      <c r="A57" s="369"/>
      <c r="B57" s="370"/>
      <c r="C57" s="371"/>
      <c r="D57" s="345"/>
      <c r="E57" s="366"/>
      <c r="F57" s="57" t="s">
        <v>114</v>
      </c>
    </row>
    <row r="58" spans="1:6" ht="18.75" customHeight="1" x14ac:dyDescent="0.15">
      <c r="A58" s="369"/>
      <c r="B58" s="370"/>
      <c r="C58" s="71" t="s">
        <v>37</v>
      </c>
      <c r="D58" s="72" t="s">
        <v>38</v>
      </c>
      <c r="E58" s="66">
        <v>28</v>
      </c>
      <c r="F58" s="54" t="s">
        <v>38</v>
      </c>
    </row>
    <row r="59" spans="1:6" ht="18.75" customHeight="1" x14ac:dyDescent="0.15">
      <c r="A59" s="369"/>
      <c r="B59" s="377" t="s">
        <v>39</v>
      </c>
      <c r="C59" s="354"/>
      <c r="D59" s="344" t="s">
        <v>115</v>
      </c>
      <c r="E59" s="365">
        <v>29</v>
      </c>
      <c r="F59" s="56" t="s">
        <v>116</v>
      </c>
    </row>
    <row r="60" spans="1:6" ht="18.75" customHeight="1" x14ac:dyDescent="0.15">
      <c r="A60" s="369"/>
      <c r="B60" s="378"/>
      <c r="C60" s="355"/>
      <c r="D60" s="372"/>
      <c r="E60" s="373"/>
      <c r="F60" s="58" t="s">
        <v>117</v>
      </c>
    </row>
    <row r="61" spans="1:6" ht="37.5" x14ac:dyDescent="0.15">
      <c r="A61" s="369"/>
      <c r="B61" s="379"/>
      <c r="C61" s="356"/>
      <c r="D61" s="345"/>
      <c r="E61" s="366"/>
      <c r="F61" s="57" t="s">
        <v>118</v>
      </c>
    </row>
    <row r="62" spans="1:6" ht="18.75" customHeight="1" x14ac:dyDescent="0.15">
      <c r="A62" s="369"/>
      <c r="B62" s="352" t="s">
        <v>42</v>
      </c>
      <c r="C62" s="354" t="s">
        <v>119</v>
      </c>
      <c r="D62" s="344" t="s">
        <v>120</v>
      </c>
      <c r="E62" s="365">
        <v>30</v>
      </c>
      <c r="F62" s="56" t="s">
        <v>121</v>
      </c>
    </row>
    <row r="63" spans="1:6" ht="18.75" customHeight="1" x14ac:dyDescent="0.15">
      <c r="A63" s="369"/>
      <c r="B63" s="370"/>
      <c r="C63" s="355"/>
      <c r="D63" s="372"/>
      <c r="E63" s="373"/>
      <c r="F63" s="58" t="s">
        <v>122</v>
      </c>
    </row>
    <row r="64" spans="1:6" ht="18.75" customHeight="1" x14ac:dyDescent="0.15">
      <c r="A64" s="369"/>
      <c r="B64" s="370"/>
      <c r="C64" s="355"/>
      <c r="D64" s="372"/>
      <c r="E64" s="373"/>
      <c r="F64" s="49" t="s">
        <v>123</v>
      </c>
    </row>
    <row r="65" spans="1:6" ht="18.75" customHeight="1" x14ac:dyDescent="0.15">
      <c r="A65" s="369"/>
      <c r="B65" s="370"/>
      <c r="C65" s="355"/>
      <c r="D65" s="372"/>
      <c r="E65" s="373"/>
      <c r="F65" s="58" t="s">
        <v>124</v>
      </c>
    </row>
    <row r="66" spans="1:6" ht="18.75" customHeight="1" x14ac:dyDescent="0.15">
      <c r="A66" s="369"/>
      <c r="B66" s="370"/>
      <c r="C66" s="355"/>
      <c r="D66" s="372"/>
      <c r="E66" s="373"/>
      <c r="F66" s="58" t="s">
        <v>125</v>
      </c>
    </row>
    <row r="67" spans="1:6" ht="18.75" customHeight="1" x14ac:dyDescent="0.15">
      <c r="A67" s="369"/>
      <c r="B67" s="370"/>
      <c r="C67" s="355"/>
      <c r="D67" s="372"/>
      <c r="E67" s="373"/>
      <c r="F67" s="58" t="s">
        <v>126</v>
      </c>
    </row>
    <row r="68" spans="1:6" ht="18.75" customHeight="1" x14ac:dyDescent="0.15">
      <c r="A68" s="369"/>
      <c r="B68" s="370"/>
      <c r="C68" s="356"/>
      <c r="D68" s="345"/>
      <c r="E68" s="366"/>
      <c r="F68" s="57" t="s">
        <v>127</v>
      </c>
    </row>
    <row r="69" spans="1:6" ht="18.75" customHeight="1" x14ac:dyDescent="0.15">
      <c r="A69" s="369"/>
      <c r="B69" s="370"/>
      <c r="C69" s="354" t="s">
        <v>128</v>
      </c>
      <c r="D69" s="344" t="s">
        <v>129</v>
      </c>
      <c r="E69" s="365">
        <v>31</v>
      </c>
      <c r="F69" s="56" t="s">
        <v>130</v>
      </c>
    </row>
    <row r="70" spans="1:6" ht="18.75" customHeight="1" x14ac:dyDescent="0.15">
      <c r="A70" s="369"/>
      <c r="B70" s="370"/>
      <c r="C70" s="355"/>
      <c r="D70" s="372"/>
      <c r="E70" s="373"/>
      <c r="F70" s="58" t="s">
        <v>131</v>
      </c>
    </row>
    <row r="71" spans="1:6" ht="18.75" customHeight="1" x14ac:dyDescent="0.15">
      <c r="A71" s="369"/>
      <c r="B71" s="370"/>
      <c r="C71" s="355"/>
      <c r="D71" s="372"/>
      <c r="E71" s="373"/>
      <c r="F71" s="58" t="s">
        <v>132</v>
      </c>
    </row>
    <row r="72" spans="1:6" ht="18.75" customHeight="1" x14ac:dyDescent="0.15">
      <c r="A72" s="369"/>
      <c r="B72" s="370"/>
      <c r="C72" s="355"/>
      <c r="D72" s="372"/>
      <c r="E72" s="373"/>
      <c r="F72" s="58" t="s">
        <v>133</v>
      </c>
    </row>
    <row r="73" spans="1:6" ht="18.75" customHeight="1" x14ac:dyDescent="0.15">
      <c r="A73" s="369"/>
      <c r="B73" s="370"/>
      <c r="C73" s="355"/>
      <c r="D73" s="372"/>
      <c r="E73" s="373"/>
      <c r="F73" s="58" t="s">
        <v>134</v>
      </c>
    </row>
    <row r="74" spans="1:6" ht="18.75" customHeight="1" x14ac:dyDescent="0.15">
      <c r="A74" s="369"/>
      <c r="B74" s="370"/>
      <c r="C74" s="355"/>
      <c r="D74" s="372"/>
      <c r="E74" s="373"/>
      <c r="F74" s="58" t="s">
        <v>135</v>
      </c>
    </row>
    <row r="75" spans="1:6" ht="18.75" customHeight="1" x14ac:dyDescent="0.15">
      <c r="A75" s="369"/>
      <c r="B75" s="370"/>
      <c r="C75" s="355"/>
      <c r="D75" s="372"/>
      <c r="E75" s="373"/>
      <c r="F75" s="58" t="s">
        <v>136</v>
      </c>
    </row>
    <row r="76" spans="1:6" ht="18.75" customHeight="1" x14ac:dyDescent="0.15">
      <c r="A76" s="369"/>
      <c r="B76" s="370"/>
      <c r="C76" s="355"/>
      <c r="D76" s="372"/>
      <c r="E76" s="373"/>
      <c r="F76" s="58" t="s">
        <v>137</v>
      </c>
    </row>
    <row r="77" spans="1:6" ht="18.75" customHeight="1" x14ac:dyDescent="0.15">
      <c r="A77" s="369"/>
      <c r="B77" s="370"/>
      <c r="C77" s="355"/>
      <c r="D77" s="372"/>
      <c r="E77" s="373"/>
      <c r="F77" s="58" t="s">
        <v>138</v>
      </c>
    </row>
    <row r="78" spans="1:6" ht="18.75" customHeight="1" x14ac:dyDescent="0.15">
      <c r="A78" s="369"/>
      <c r="B78" s="370"/>
      <c r="C78" s="355"/>
      <c r="D78" s="372"/>
      <c r="E78" s="373"/>
      <c r="F78" s="58" t="s">
        <v>139</v>
      </c>
    </row>
    <row r="79" spans="1:6" ht="18.75" customHeight="1" x14ac:dyDescent="0.15">
      <c r="A79" s="369"/>
      <c r="B79" s="370"/>
      <c r="C79" s="355"/>
      <c r="D79" s="372"/>
      <c r="E79" s="373"/>
      <c r="F79" s="58" t="s">
        <v>140</v>
      </c>
    </row>
    <row r="80" spans="1:6" ht="18.75" customHeight="1" x14ac:dyDescent="0.15">
      <c r="A80" s="369"/>
      <c r="B80" s="370"/>
      <c r="C80" s="355"/>
      <c r="D80" s="372"/>
      <c r="E80" s="373"/>
      <c r="F80" s="49" t="s">
        <v>141</v>
      </c>
    </row>
    <row r="81" spans="1:6" ht="18.75" customHeight="1" x14ac:dyDescent="0.15">
      <c r="A81" s="369"/>
      <c r="B81" s="370"/>
      <c r="C81" s="355"/>
      <c r="D81" s="372"/>
      <c r="E81" s="373"/>
      <c r="F81" s="58" t="s">
        <v>142</v>
      </c>
    </row>
    <row r="82" spans="1:6" ht="18.75" customHeight="1" x14ac:dyDescent="0.15">
      <c r="A82" s="369"/>
      <c r="B82" s="370"/>
      <c r="C82" s="355"/>
      <c r="D82" s="372"/>
      <c r="E82" s="373"/>
      <c r="F82" s="58" t="s">
        <v>143</v>
      </c>
    </row>
    <row r="83" spans="1:6" ht="18.75" customHeight="1" x14ac:dyDescent="0.15">
      <c r="A83" s="369"/>
      <c r="B83" s="370"/>
      <c r="C83" s="355"/>
      <c r="D83" s="372"/>
      <c r="E83" s="373"/>
      <c r="F83" s="58" t="s">
        <v>144</v>
      </c>
    </row>
    <row r="84" spans="1:6" ht="18.75" customHeight="1" x14ac:dyDescent="0.15">
      <c r="A84" s="369"/>
      <c r="B84" s="370"/>
      <c r="C84" s="356"/>
      <c r="D84" s="345"/>
      <c r="E84" s="366"/>
      <c r="F84" s="57" t="s">
        <v>145</v>
      </c>
    </row>
    <row r="85" spans="1:6" ht="18.75" customHeight="1" x14ac:dyDescent="0.15">
      <c r="A85" s="369"/>
      <c r="B85" s="370"/>
      <c r="C85" s="354" t="s">
        <v>146</v>
      </c>
      <c r="D85" s="374" t="s">
        <v>147</v>
      </c>
      <c r="E85" s="365">
        <v>32</v>
      </c>
      <c r="F85" s="56" t="s">
        <v>148</v>
      </c>
    </row>
    <row r="86" spans="1:6" ht="18.75" customHeight="1" x14ac:dyDescent="0.15">
      <c r="A86" s="369"/>
      <c r="B86" s="370"/>
      <c r="C86" s="355"/>
      <c r="D86" s="375"/>
      <c r="E86" s="373"/>
      <c r="F86" s="58" t="s">
        <v>149</v>
      </c>
    </row>
    <row r="87" spans="1:6" ht="18.75" customHeight="1" x14ac:dyDescent="0.15">
      <c r="A87" s="369"/>
      <c r="B87" s="370"/>
      <c r="C87" s="355"/>
      <c r="D87" s="375"/>
      <c r="E87" s="373"/>
      <c r="F87" s="58" t="s">
        <v>150</v>
      </c>
    </row>
    <row r="88" spans="1:6" ht="18.75" customHeight="1" x14ac:dyDescent="0.15">
      <c r="A88" s="369"/>
      <c r="B88" s="370"/>
      <c r="C88" s="355"/>
      <c r="D88" s="375"/>
      <c r="E88" s="373"/>
      <c r="F88" s="58" t="s">
        <v>151</v>
      </c>
    </row>
    <row r="89" spans="1:6" ht="18.75" customHeight="1" x14ac:dyDescent="0.15">
      <c r="A89" s="369"/>
      <c r="B89" s="370"/>
      <c r="C89" s="355"/>
      <c r="D89" s="375"/>
      <c r="E89" s="373"/>
      <c r="F89" s="49" t="s">
        <v>152</v>
      </c>
    </row>
    <row r="90" spans="1:6" ht="18.75" customHeight="1" x14ac:dyDescent="0.15">
      <c r="A90" s="369"/>
      <c r="B90" s="370"/>
      <c r="C90" s="355"/>
      <c r="D90" s="375"/>
      <c r="E90" s="373"/>
      <c r="F90" s="58" t="s">
        <v>153</v>
      </c>
    </row>
    <row r="91" spans="1:6" ht="18.75" customHeight="1" x14ac:dyDescent="0.15">
      <c r="A91" s="369"/>
      <c r="B91" s="370"/>
      <c r="C91" s="355"/>
      <c r="D91" s="375"/>
      <c r="E91" s="373"/>
      <c r="F91" s="58" t="s">
        <v>154</v>
      </c>
    </row>
    <row r="92" spans="1:6" ht="18.75" customHeight="1" x14ac:dyDescent="0.15">
      <c r="A92" s="369"/>
      <c r="B92" s="370"/>
      <c r="C92" s="356"/>
      <c r="D92" s="376"/>
      <c r="E92" s="366"/>
      <c r="F92" s="57" t="s">
        <v>155</v>
      </c>
    </row>
    <row r="93" spans="1:6" ht="18.75" customHeight="1" x14ac:dyDescent="0.15">
      <c r="A93" s="369"/>
      <c r="B93" s="370"/>
      <c r="C93" s="352" t="s">
        <v>69</v>
      </c>
      <c r="D93" s="374" t="s">
        <v>156</v>
      </c>
      <c r="E93" s="365">
        <v>33</v>
      </c>
      <c r="F93" s="56" t="s">
        <v>157</v>
      </c>
    </row>
    <row r="94" spans="1:6" ht="18.75" customHeight="1" x14ac:dyDescent="0.15">
      <c r="A94" s="369"/>
      <c r="B94" s="370"/>
      <c r="C94" s="370"/>
      <c r="D94" s="375"/>
      <c r="E94" s="373"/>
      <c r="F94" s="58" t="s">
        <v>158</v>
      </c>
    </row>
    <row r="95" spans="1:6" ht="18.75" customHeight="1" x14ac:dyDescent="0.15">
      <c r="A95" s="369"/>
      <c r="B95" s="370"/>
      <c r="C95" s="370"/>
      <c r="D95" s="375"/>
      <c r="E95" s="373"/>
      <c r="F95" s="58" t="s">
        <v>159</v>
      </c>
    </row>
    <row r="96" spans="1:6" ht="18.75" customHeight="1" x14ac:dyDescent="0.15">
      <c r="A96" s="369"/>
      <c r="B96" s="370"/>
      <c r="C96" s="370"/>
      <c r="D96" s="375"/>
      <c r="E96" s="373"/>
      <c r="F96" s="58" t="s">
        <v>160</v>
      </c>
    </row>
    <row r="97" spans="1:6" ht="18.75" customHeight="1" x14ac:dyDescent="0.15">
      <c r="A97" s="369"/>
      <c r="B97" s="370"/>
      <c r="C97" s="370"/>
      <c r="D97" s="375"/>
      <c r="E97" s="373"/>
      <c r="F97" s="58" t="s">
        <v>161</v>
      </c>
    </row>
    <row r="98" spans="1:6" ht="18.75" customHeight="1" x14ac:dyDescent="0.15">
      <c r="A98" s="369"/>
      <c r="B98" s="370"/>
      <c r="C98" s="370"/>
      <c r="D98" s="375"/>
      <c r="E98" s="373"/>
      <c r="F98" s="58" t="s">
        <v>162</v>
      </c>
    </row>
    <row r="99" spans="1:6" ht="18.75" customHeight="1" x14ac:dyDescent="0.15">
      <c r="A99" s="369"/>
      <c r="B99" s="370"/>
      <c r="C99" s="370"/>
      <c r="D99" s="375"/>
      <c r="E99" s="373"/>
      <c r="F99" s="49" t="s">
        <v>163</v>
      </c>
    </row>
    <row r="100" spans="1:6" ht="18.75" customHeight="1" x14ac:dyDescent="0.15">
      <c r="A100" s="369"/>
      <c r="B100" s="371"/>
      <c r="C100" s="371"/>
      <c r="D100" s="376"/>
      <c r="E100" s="366"/>
      <c r="F100" s="57" t="s">
        <v>145</v>
      </c>
    </row>
    <row r="101" spans="1:6" ht="15" customHeight="1" x14ac:dyDescent="0.15">
      <c r="B101" s="35"/>
      <c r="C101" s="35"/>
      <c r="D101" s="69"/>
      <c r="E101" s="73"/>
    </row>
    <row r="102" spans="1:6" ht="19.5" customHeight="1" x14ac:dyDescent="0.15">
      <c r="A102" s="45" t="s">
        <v>164</v>
      </c>
      <c r="C102" s="35"/>
      <c r="D102" s="74"/>
      <c r="E102" s="70"/>
    </row>
    <row r="103" spans="1:6" ht="19.5" customHeight="1" x14ac:dyDescent="0.15">
      <c r="A103" s="380" t="s">
        <v>16</v>
      </c>
      <c r="B103" s="381" t="s">
        <v>29</v>
      </c>
      <c r="C103" s="382"/>
      <c r="D103" s="383" t="s">
        <v>165</v>
      </c>
      <c r="E103" s="385" t="s">
        <v>24</v>
      </c>
      <c r="F103" s="380" t="s">
        <v>30</v>
      </c>
    </row>
    <row r="104" spans="1:6" ht="19.5" customHeight="1" x14ac:dyDescent="0.15">
      <c r="A104" s="380"/>
      <c r="B104" s="75"/>
      <c r="C104" s="47" t="s">
        <v>166</v>
      </c>
      <c r="D104" s="384"/>
      <c r="E104" s="386"/>
      <c r="F104" s="380"/>
    </row>
    <row r="105" spans="1:6" ht="18.75" customHeight="1" x14ac:dyDescent="0.15">
      <c r="A105" s="369" t="s">
        <v>100</v>
      </c>
      <c r="B105" s="387" t="s">
        <v>37</v>
      </c>
      <c r="C105" s="36" t="s">
        <v>167</v>
      </c>
      <c r="D105" s="71" t="s">
        <v>168</v>
      </c>
      <c r="E105" s="66">
        <v>34</v>
      </c>
      <c r="F105" s="68" t="s">
        <v>169</v>
      </c>
    </row>
    <row r="106" spans="1:6" ht="18.75" customHeight="1" x14ac:dyDescent="0.15">
      <c r="A106" s="369"/>
      <c r="B106" s="387"/>
      <c r="C106" s="352" t="s">
        <v>170</v>
      </c>
      <c r="D106" s="344" t="s">
        <v>171</v>
      </c>
      <c r="E106" s="365">
        <v>35</v>
      </c>
      <c r="F106" s="76" t="s">
        <v>172</v>
      </c>
    </row>
    <row r="107" spans="1:6" ht="18.75" customHeight="1" x14ac:dyDescent="0.15">
      <c r="A107" s="369"/>
      <c r="B107" s="387"/>
      <c r="C107" s="371"/>
      <c r="D107" s="345"/>
      <c r="E107" s="366"/>
      <c r="F107" s="77" t="s">
        <v>173</v>
      </c>
    </row>
    <row r="108" spans="1:6" ht="38.25" customHeight="1" x14ac:dyDescent="0.15">
      <c r="A108" s="369"/>
      <c r="B108" s="387"/>
      <c r="C108" s="36" t="s">
        <v>174</v>
      </c>
      <c r="D108" s="71" t="s">
        <v>175</v>
      </c>
      <c r="E108" s="66">
        <v>36</v>
      </c>
      <c r="F108" s="54" t="s">
        <v>176</v>
      </c>
    </row>
    <row r="109" spans="1:6" ht="18.75" customHeight="1" x14ac:dyDescent="0.15">
      <c r="A109" s="369"/>
      <c r="B109" s="387"/>
      <c r="C109" s="352" t="s">
        <v>177</v>
      </c>
      <c r="D109" s="344" t="s">
        <v>178</v>
      </c>
      <c r="E109" s="365">
        <v>37</v>
      </c>
      <c r="F109" s="76" t="s">
        <v>179</v>
      </c>
    </row>
    <row r="110" spans="1:6" ht="18.75" customHeight="1" x14ac:dyDescent="0.15">
      <c r="A110" s="369"/>
      <c r="B110" s="387"/>
      <c r="C110" s="371"/>
      <c r="D110" s="345"/>
      <c r="E110" s="366"/>
      <c r="F110" s="77" t="s">
        <v>180</v>
      </c>
    </row>
    <row r="111" spans="1:6" ht="18" customHeight="1" x14ac:dyDescent="0.15">
      <c r="A111" s="369"/>
      <c r="B111" s="387"/>
      <c r="C111" s="36" t="s">
        <v>181</v>
      </c>
      <c r="D111" s="71" t="s">
        <v>182</v>
      </c>
      <c r="E111" s="66">
        <v>38</v>
      </c>
      <c r="F111" s="78" t="s">
        <v>183</v>
      </c>
    </row>
    <row r="112" spans="1:6" ht="18" customHeight="1" x14ac:dyDescent="0.15">
      <c r="A112" s="369"/>
      <c r="B112" s="387" t="s">
        <v>42</v>
      </c>
      <c r="C112" s="359" t="s">
        <v>167</v>
      </c>
      <c r="D112" s="71" t="s">
        <v>184</v>
      </c>
      <c r="E112" s="66">
        <v>39</v>
      </c>
      <c r="F112" s="68" t="s">
        <v>185</v>
      </c>
    </row>
    <row r="113" spans="1:6" ht="18" customHeight="1" x14ac:dyDescent="0.15">
      <c r="A113" s="369"/>
      <c r="B113" s="387"/>
      <c r="C113" s="388"/>
      <c r="D113" s="71" t="s">
        <v>186</v>
      </c>
      <c r="E113" s="66">
        <v>40</v>
      </c>
      <c r="F113" s="79" t="s">
        <v>187</v>
      </c>
    </row>
    <row r="114" spans="1:6" ht="18" customHeight="1" x14ac:dyDescent="0.15">
      <c r="A114" s="369"/>
      <c r="B114" s="387"/>
      <c r="C114" s="388"/>
      <c r="D114" s="344" t="s">
        <v>188</v>
      </c>
      <c r="E114" s="365">
        <v>41</v>
      </c>
      <c r="F114" s="76" t="s">
        <v>189</v>
      </c>
    </row>
    <row r="115" spans="1:6" ht="18" customHeight="1" x14ac:dyDescent="0.15">
      <c r="A115" s="369"/>
      <c r="B115" s="387"/>
      <c r="C115" s="388"/>
      <c r="D115" s="372"/>
      <c r="E115" s="373"/>
      <c r="F115" s="80" t="s">
        <v>190</v>
      </c>
    </row>
    <row r="116" spans="1:6" ht="18" customHeight="1" x14ac:dyDescent="0.15">
      <c r="A116" s="369"/>
      <c r="B116" s="387"/>
      <c r="C116" s="388"/>
      <c r="D116" s="372"/>
      <c r="E116" s="373"/>
      <c r="F116" s="80" t="s">
        <v>191</v>
      </c>
    </row>
    <row r="117" spans="1:6" ht="18" customHeight="1" x14ac:dyDescent="0.15">
      <c r="A117" s="369"/>
      <c r="B117" s="387"/>
      <c r="C117" s="388"/>
      <c r="D117" s="372"/>
      <c r="E117" s="373"/>
      <c r="F117" s="80" t="s">
        <v>192</v>
      </c>
    </row>
    <row r="118" spans="1:6" ht="18" customHeight="1" x14ac:dyDescent="0.15">
      <c r="A118" s="369"/>
      <c r="B118" s="387"/>
      <c r="C118" s="360"/>
      <c r="D118" s="345"/>
      <c r="E118" s="366"/>
      <c r="F118" s="77" t="s">
        <v>193</v>
      </c>
    </row>
    <row r="119" spans="1:6" ht="18" customHeight="1" x14ac:dyDescent="0.15">
      <c r="A119" s="369"/>
      <c r="B119" s="387"/>
      <c r="C119" s="359" t="s">
        <v>194</v>
      </c>
      <c r="D119" s="71" t="s">
        <v>195</v>
      </c>
      <c r="E119" s="66">
        <v>42</v>
      </c>
      <c r="F119" s="68" t="s">
        <v>196</v>
      </c>
    </row>
    <row r="120" spans="1:6" ht="18" customHeight="1" x14ac:dyDescent="0.15">
      <c r="A120" s="369"/>
      <c r="B120" s="387"/>
      <c r="C120" s="388"/>
      <c r="D120" s="344" t="s">
        <v>197</v>
      </c>
      <c r="E120" s="365">
        <v>43</v>
      </c>
      <c r="F120" s="76" t="s">
        <v>198</v>
      </c>
    </row>
    <row r="121" spans="1:6" ht="18" customHeight="1" x14ac:dyDescent="0.15">
      <c r="A121" s="369"/>
      <c r="B121" s="387"/>
      <c r="C121" s="388"/>
      <c r="D121" s="372"/>
      <c r="E121" s="373"/>
      <c r="F121" s="81" t="s">
        <v>199</v>
      </c>
    </row>
    <row r="122" spans="1:6" ht="18" customHeight="1" x14ac:dyDescent="0.15">
      <c r="A122" s="369"/>
      <c r="B122" s="387"/>
      <c r="C122" s="388"/>
      <c r="D122" s="345"/>
      <c r="E122" s="366"/>
      <c r="F122" s="77" t="s">
        <v>200</v>
      </c>
    </row>
    <row r="123" spans="1:6" ht="18" customHeight="1" x14ac:dyDescent="0.15">
      <c r="A123" s="369"/>
      <c r="B123" s="387"/>
      <c r="C123" s="388"/>
      <c r="D123" s="344" t="s">
        <v>201</v>
      </c>
      <c r="E123" s="365">
        <v>44</v>
      </c>
      <c r="F123" s="76" t="s">
        <v>202</v>
      </c>
    </row>
    <row r="124" spans="1:6" ht="18" customHeight="1" x14ac:dyDescent="0.15">
      <c r="A124" s="369"/>
      <c r="B124" s="387"/>
      <c r="C124" s="388"/>
      <c r="D124" s="372"/>
      <c r="E124" s="373"/>
      <c r="F124" s="80" t="s">
        <v>203</v>
      </c>
    </row>
    <row r="125" spans="1:6" ht="18" customHeight="1" x14ac:dyDescent="0.15">
      <c r="A125" s="369"/>
      <c r="B125" s="387"/>
      <c r="C125" s="388"/>
      <c r="D125" s="372"/>
      <c r="E125" s="373"/>
      <c r="F125" s="80" t="s">
        <v>204</v>
      </c>
    </row>
    <row r="126" spans="1:6" ht="18" customHeight="1" x14ac:dyDescent="0.15">
      <c r="A126" s="369"/>
      <c r="B126" s="387"/>
      <c r="C126" s="388"/>
      <c r="D126" s="372"/>
      <c r="E126" s="373"/>
      <c r="F126" s="80" t="s">
        <v>205</v>
      </c>
    </row>
    <row r="127" spans="1:6" ht="18" customHeight="1" x14ac:dyDescent="0.15">
      <c r="A127" s="369"/>
      <c r="B127" s="387"/>
      <c r="C127" s="360"/>
      <c r="D127" s="345"/>
      <c r="E127" s="366"/>
      <c r="F127" s="77" t="s">
        <v>206</v>
      </c>
    </row>
    <row r="128" spans="1:6" ht="18" customHeight="1" x14ac:dyDescent="0.15">
      <c r="A128" s="369"/>
      <c r="B128" s="387"/>
      <c r="C128" s="359" t="s">
        <v>174</v>
      </c>
      <c r="D128" s="344" t="s">
        <v>207</v>
      </c>
      <c r="E128" s="365">
        <v>45</v>
      </c>
      <c r="F128" s="76" t="s">
        <v>208</v>
      </c>
    </row>
    <row r="129" spans="1:6" ht="18" customHeight="1" x14ac:dyDescent="0.15">
      <c r="A129" s="369"/>
      <c r="B129" s="387"/>
      <c r="C129" s="388"/>
      <c r="D129" s="345"/>
      <c r="E129" s="366"/>
      <c r="F129" s="79" t="s">
        <v>209</v>
      </c>
    </row>
    <row r="130" spans="1:6" ht="18" customHeight="1" x14ac:dyDescent="0.15">
      <c r="A130" s="369"/>
      <c r="B130" s="387"/>
      <c r="C130" s="388"/>
      <c r="D130" s="71" t="s">
        <v>210</v>
      </c>
      <c r="E130" s="66">
        <v>46</v>
      </c>
      <c r="F130" s="68" t="s">
        <v>211</v>
      </c>
    </row>
    <row r="131" spans="1:6" ht="18" customHeight="1" x14ac:dyDescent="0.15">
      <c r="A131" s="369"/>
      <c r="B131" s="387"/>
      <c r="C131" s="388"/>
      <c r="D131" s="344" t="s">
        <v>212</v>
      </c>
      <c r="E131" s="365">
        <v>47</v>
      </c>
      <c r="F131" s="76" t="s">
        <v>213</v>
      </c>
    </row>
    <row r="132" spans="1:6" ht="18" customHeight="1" x14ac:dyDescent="0.15">
      <c r="A132" s="369"/>
      <c r="B132" s="387"/>
      <c r="C132" s="388"/>
      <c r="D132" s="372"/>
      <c r="E132" s="373"/>
      <c r="F132" s="80" t="s">
        <v>214</v>
      </c>
    </row>
    <row r="133" spans="1:6" ht="18" customHeight="1" x14ac:dyDescent="0.15">
      <c r="A133" s="369"/>
      <c r="B133" s="387"/>
      <c r="C133" s="360"/>
      <c r="D133" s="345"/>
      <c r="E133" s="366"/>
      <c r="F133" s="77" t="s">
        <v>215</v>
      </c>
    </row>
    <row r="134" spans="1:6" ht="18" customHeight="1" x14ac:dyDescent="0.15">
      <c r="A134" s="369"/>
      <c r="B134" s="387"/>
      <c r="C134" s="359" t="s">
        <v>177</v>
      </c>
      <c r="D134" s="71" t="s">
        <v>216</v>
      </c>
      <c r="E134" s="82">
        <v>48</v>
      </c>
      <c r="F134" s="68" t="s">
        <v>217</v>
      </c>
    </row>
    <row r="135" spans="1:6" ht="18" customHeight="1" x14ac:dyDescent="0.15">
      <c r="A135" s="369"/>
      <c r="B135" s="387"/>
      <c r="C135" s="388"/>
      <c r="D135" s="344" t="s">
        <v>218</v>
      </c>
      <c r="E135" s="391">
        <v>49</v>
      </c>
      <c r="F135" s="76" t="s">
        <v>219</v>
      </c>
    </row>
    <row r="136" spans="1:6" ht="18" customHeight="1" x14ac:dyDescent="0.15">
      <c r="A136" s="369"/>
      <c r="B136" s="387"/>
      <c r="C136" s="360"/>
      <c r="D136" s="345"/>
      <c r="E136" s="392"/>
      <c r="F136" s="77" t="s">
        <v>220</v>
      </c>
    </row>
    <row r="137" spans="1:6" ht="18" customHeight="1" x14ac:dyDescent="0.15">
      <c r="A137" s="369"/>
      <c r="B137" s="387"/>
      <c r="C137" s="51" t="s">
        <v>181</v>
      </c>
      <c r="D137" s="71" t="s">
        <v>221</v>
      </c>
      <c r="E137" s="82">
        <v>50</v>
      </c>
      <c r="F137" s="68" t="s">
        <v>222</v>
      </c>
    </row>
    <row r="138" spans="1:6" ht="18" customHeight="1" x14ac:dyDescent="0.15">
      <c r="A138" s="369"/>
      <c r="B138" s="393" t="s">
        <v>223</v>
      </c>
      <c r="C138" s="394"/>
      <c r="D138" s="374" t="s">
        <v>224</v>
      </c>
      <c r="E138" s="391">
        <v>51</v>
      </c>
      <c r="F138" s="76" t="s">
        <v>225</v>
      </c>
    </row>
    <row r="139" spans="1:6" ht="18" customHeight="1" x14ac:dyDescent="0.15">
      <c r="A139" s="369"/>
      <c r="B139" s="395"/>
      <c r="C139" s="396"/>
      <c r="D139" s="375"/>
      <c r="E139" s="399"/>
      <c r="F139" s="80" t="s">
        <v>226</v>
      </c>
    </row>
    <row r="140" spans="1:6" ht="18" customHeight="1" x14ac:dyDescent="0.15">
      <c r="A140" s="369"/>
      <c r="B140" s="395"/>
      <c r="C140" s="396"/>
      <c r="D140" s="375"/>
      <c r="E140" s="399"/>
      <c r="F140" s="80" t="s">
        <v>227</v>
      </c>
    </row>
    <row r="141" spans="1:6" ht="18" customHeight="1" x14ac:dyDescent="0.15">
      <c r="A141" s="369"/>
      <c r="B141" s="395"/>
      <c r="C141" s="396"/>
      <c r="D141" s="375"/>
      <c r="E141" s="399"/>
      <c r="F141" s="80" t="s">
        <v>228</v>
      </c>
    </row>
    <row r="142" spans="1:6" ht="18" customHeight="1" x14ac:dyDescent="0.15">
      <c r="A142" s="369"/>
      <c r="B142" s="395"/>
      <c r="C142" s="396"/>
      <c r="D142" s="375"/>
      <c r="E142" s="399"/>
      <c r="F142" s="80" t="s">
        <v>229</v>
      </c>
    </row>
    <row r="143" spans="1:6" ht="18" customHeight="1" x14ac:dyDescent="0.15">
      <c r="A143" s="369"/>
      <c r="B143" s="397"/>
      <c r="C143" s="398"/>
      <c r="D143" s="376"/>
      <c r="E143" s="392"/>
      <c r="F143" s="77" t="s">
        <v>230</v>
      </c>
    </row>
    <row r="144" spans="1:6" ht="15" customHeight="1" x14ac:dyDescent="0.15">
      <c r="B144" s="35"/>
      <c r="C144" s="35"/>
      <c r="D144" s="69"/>
      <c r="E144" s="73"/>
    </row>
    <row r="145" spans="1:6" ht="19.5" customHeight="1" x14ac:dyDescent="0.15">
      <c r="A145" s="45" t="s">
        <v>231</v>
      </c>
      <c r="C145" s="83"/>
      <c r="D145" s="69"/>
      <c r="E145" s="73"/>
    </row>
    <row r="146" spans="1:6" s="86" customFormat="1" ht="19.5" customHeight="1" x14ac:dyDescent="0.15">
      <c r="A146" s="84" t="s">
        <v>16</v>
      </c>
      <c r="B146" s="382" t="s">
        <v>29</v>
      </c>
      <c r="C146" s="382"/>
      <c r="D146" s="85" t="s">
        <v>165</v>
      </c>
      <c r="E146" s="37" t="s">
        <v>24</v>
      </c>
      <c r="F146" s="84" t="s">
        <v>30</v>
      </c>
    </row>
    <row r="147" spans="1:6" s="86" customFormat="1" ht="18" customHeight="1" x14ac:dyDescent="0.15">
      <c r="A147" s="369" t="s">
        <v>100</v>
      </c>
      <c r="B147" s="387" t="s">
        <v>232</v>
      </c>
      <c r="C147" s="387"/>
      <c r="D147" s="36" t="s">
        <v>233</v>
      </c>
      <c r="E147" s="66">
        <v>52</v>
      </c>
      <c r="F147" s="68" t="s">
        <v>234</v>
      </c>
    </row>
    <row r="148" spans="1:6" s="86" customFormat="1" ht="18" customHeight="1" x14ac:dyDescent="0.15">
      <c r="A148" s="369"/>
      <c r="B148" s="387"/>
      <c r="C148" s="387"/>
      <c r="D148" s="36" t="s">
        <v>235</v>
      </c>
      <c r="E148" s="66">
        <v>53</v>
      </c>
      <c r="F148" s="68" t="s">
        <v>236</v>
      </c>
    </row>
    <row r="149" spans="1:6" s="86" customFormat="1" ht="18" customHeight="1" x14ac:dyDescent="0.15">
      <c r="A149" s="369"/>
      <c r="B149" s="387"/>
      <c r="C149" s="387"/>
      <c r="D149" s="36" t="s">
        <v>237</v>
      </c>
      <c r="E149" s="66">
        <v>54</v>
      </c>
      <c r="F149" s="68" t="s">
        <v>238</v>
      </c>
    </row>
    <row r="150" spans="1:6" s="86" customFormat="1" ht="18" customHeight="1" x14ac:dyDescent="0.15">
      <c r="A150" s="369"/>
      <c r="B150" s="387"/>
      <c r="C150" s="387"/>
      <c r="D150" s="36" t="s">
        <v>239</v>
      </c>
      <c r="E150" s="66">
        <v>55</v>
      </c>
      <c r="F150" s="68" t="s">
        <v>240</v>
      </c>
    </row>
    <row r="151" spans="1:6" s="86" customFormat="1" ht="18" customHeight="1" x14ac:dyDescent="0.15">
      <c r="A151" s="369"/>
      <c r="B151" s="387"/>
      <c r="C151" s="387"/>
      <c r="D151" s="36" t="s">
        <v>241</v>
      </c>
      <c r="E151" s="66">
        <v>56</v>
      </c>
      <c r="F151" s="68" t="s">
        <v>242</v>
      </c>
    </row>
    <row r="152" spans="1:6" s="86" customFormat="1" ht="18" customHeight="1" x14ac:dyDescent="0.15">
      <c r="A152" s="369"/>
      <c r="B152" s="387"/>
      <c r="C152" s="387"/>
      <c r="D152" s="36" t="s">
        <v>243</v>
      </c>
      <c r="E152" s="66">
        <v>57</v>
      </c>
      <c r="F152" s="68" t="s">
        <v>244</v>
      </c>
    </row>
    <row r="153" spans="1:6" s="86" customFormat="1" ht="38.25" customHeight="1" x14ac:dyDescent="0.15">
      <c r="A153" s="369"/>
      <c r="B153" s="387"/>
      <c r="C153" s="387"/>
      <c r="D153" s="36" t="s">
        <v>245</v>
      </c>
      <c r="E153" s="66">
        <v>58</v>
      </c>
      <c r="F153" s="68" t="s">
        <v>246</v>
      </c>
    </row>
    <row r="154" spans="1:6" s="86" customFormat="1" ht="18" customHeight="1" x14ac:dyDescent="0.15">
      <c r="A154" s="369"/>
      <c r="B154" s="387"/>
      <c r="C154" s="387"/>
      <c r="D154" s="36" t="s">
        <v>247</v>
      </c>
      <c r="E154" s="66">
        <v>59</v>
      </c>
      <c r="F154" s="68" t="s">
        <v>247</v>
      </c>
    </row>
    <row r="155" spans="1:6" s="86" customFormat="1" ht="18" customHeight="1" x14ac:dyDescent="0.15">
      <c r="A155" s="369"/>
      <c r="B155" s="387"/>
      <c r="C155" s="387"/>
      <c r="D155" s="36" t="s">
        <v>225</v>
      </c>
      <c r="E155" s="66">
        <v>60</v>
      </c>
      <c r="F155" s="68" t="s">
        <v>225</v>
      </c>
    </row>
    <row r="156" spans="1:6" ht="15" customHeight="1" x14ac:dyDescent="0.15">
      <c r="B156" s="35"/>
      <c r="C156" s="35"/>
      <c r="D156" s="69"/>
      <c r="E156" s="70"/>
    </row>
    <row r="157" spans="1:6" ht="19.5" customHeight="1" x14ac:dyDescent="0.15">
      <c r="A157" s="40" t="s">
        <v>248</v>
      </c>
      <c r="C157" s="35"/>
      <c r="D157" s="69"/>
      <c r="E157" s="70"/>
    </row>
    <row r="158" spans="1:6" ht="8.25" customHeight="1" x14ac:dyDescent="0.15">
      <c r="B158" s="35"/>
      <c r="C158" s="35"/>
      <c r="D158" s="69"/>
      <c r="E158" s="70"/>
    </row>
    <row r="159" spans="1:6" ht="19.5" customHeight="1" x14ac:dyDescent="0.15">
      <c r="A159" s="380" t="s">
        <v>16</v>
      </c>
      <c r="B159" s="383" t="s">
        <v>17</v>
      </c>
      <c r="C159" s="389"/>
      <c r="D159" s="381" t="s">
        <v>18</v>
      </c>
      <c r="E159" s="385" t="s">
        <v>24</v>
      </c>
      <c r="F159" s="400" t="s">
        <v>30</v>
      </c>
    </row>
    <row r="160" spans="1:6" ht="19.5" customHeight="1" x14ac:dyDescent="0.15">
      <c r="A160" s="380"/>
      <c r="B160" s="87"/>
      <c r="C160" s="47" t="s">
        <v>249</v>
      </c>
      <c r="D160" s="390"/>
      <c r="E160" s="386"/>
      <c r="F160" s="401"/>
    </row>
    <row r="161" spans="1:6" ht="19.5" customHeight="1" x14ac:dyDescent="0.15">
      <c r="A161" s="402" t="s">
        <v>250</v>
      </c>
      <c r="B161" s="352" t="s">
        <v>42</v>
      </c>
      <c r="C161" s="359" t="s">
        <v>128</v>
      </c>
      <c r="D161" s="374" t="s">
        <v>251</v>
      </c>
      <c r="E161" s="363">
        <v>61</v>
      </c>
      <c r="F161" s="76" t="s">
        <v>252</v>
      </c>
    </row>
    <row r="162" spans="1:6" ht="19.5" customHeight="1" x14ac:dyDescent="0.15">
      <c r="A162" s="402"/>
      <c r="B162" s="370"/>
      <c r="C162" s="388"/>
      <c r="D162" s="375"/>
      <c r="E162" s="403"/>
      <c r="F162" s="80" t="s">
        <v>253</v>
      </c>
    </row>
    <row r="163" spans="1:6" ht="19.5" customHeight="1" x14ac:dyDescent="0.15">
      <c r="A163" s="402"/>
      <c r="B163" s="370"/>
      <c r="C163" s="388"/>
      <c r="D163" s="375"/>
      <c r="E163" s="403"/>
      <c r="F163" s="80" t="s">
        <v>254</v>
      </c>
    </row>
    <row r="164" spans="1:6" ht="19.5" customHeight="1" x14ac:dyDescent="0.15">
      <c r="A164" s="402"/>
      <c r="B164" s="370"/>
      <c r="C164" s="388"/>
      <c r="D164" s="375"/>
      <c r="E164" s="403"/>
      <c r="F164" s="80" t="s">
        <v>255</v>
      </c>
    </row>
    <row r="165" spans="1:6" ht="19.5" customHeight="1" x14ac:dyDescent="0.15">
      <c r="A165" s="402"/>
      <c r="B165" s="370"/>
      <c r="C165" s="388"/>
      <c r="D165" s="375"/>
      <c r="E165" s="403"/>
      <c r="F165" s="81" t="s">
        <v>256</v>
      </c>
    </row>
    <row r="166" spans="1:6" ht="19.5" customHeight="1" x14ac:dyDescent="0.15">
      <c r="A166" s="402"/>
      <c r="B166" s="370"/>
      <c r="C166" s="388"/>
      <c r="D166" s="375"/>
      <c r="E166" s="403"/>
      <c r="F166" s="80" t="s">
        <v>257</v>
      </c>
    </row>
    <row r="167" spans="1:6" ht="19.5" customHeight="1" x14ac:dyDescent="0.15">
      <c r="A167" s="402"/>
      <c r="B167" s="370"/>
      <c r="C167" s="388"/>
      <c r="D167" s="376"/>
      <c r="E167" s="364"/>
      <c r="F167" s="77" t="s">
        <v>258</v>
      </c>
    </row>
    <row r="168" spans="1:6" ht="19.5" customHeight="1" x14ac:dyDescent="0.15">
      <c r="A168" s="402"/>
      <c r="B168" s="370"/>
      <c r="C168" s="388"/>
      <c r="D168" s="344" t="s">
        <v>259</v>
      </c>
      <c r="E168" s="363">
        <v>62</v>
      </c>
      <c r="F168" s="76" t="s">
        <v>260</v>
      </c>
    </row>
    <row r="169" spans="1:6" ht="19.5" customHeight="1" x14ac:dyDescent="0.15">
      <c r="A169" s="402"/>
      <c r="B169" s="370"/>
      <c r="C169" s="388"/>
      <c r="D169" s="372"/>
      <c r="E169" s="403"/>
      <c r="F169" s="88" t="s">
        <v>261</v>
      </c>
    </row>
    <row r="170" spans="1:6" ht="19.5" customHeight="1" x14ac:dyDescent="0.15">
      <c r="A170" s="402"/>
      <c r="B170" s="370"/>
      <c r="C170" s="388"/>
      <c r="D170" s="372"/>
      <c r="E170" s="403"/>
      <c r="F170" s="80" t="s">
        <v>262</v>
      </c>
    </row>
    <row r="171" spans="1:6" ht="19.5" customHeight="1" x14ac:dyDescent="0.15">
      <c r="A171" s="402"/>
      <c r="B171" s="370"/>
      <c r="C171" s="360"/>
      <c r="D171" s="345"/>
      <c r="E171" s="364"/>
      <c r="F171" s="77" t="s">
        <v>263</v>
      </c>
    </row>
    <row r="172" spans="1:6" ht="19.5" customHeight="1" x14ac:dyDescent="0.15">
      <c r="A172" s="402"/>
      <c r="B172" s="370"/>
      <c r="C172" s="359" t="s">
        <v>146</v>
      </c>
      <c r="D172" s="374" t="s">
        <v>264</v>
      </c>
      <c r="E172" s="363">
        <v>63</v>
      </c>
      <c r="F172" s="76" t="s">
        <v>265</v>
      </c>
    </row>
    <row r="173" spans="1:6" ht="19.5" customHeight="1" x14ac:dyDescent="0.15">
      <c r="A173" s="402"/>
      <c r="B173" s="370"/>
      <c r="C173" s="388"/>
      <c r="D173" s="375"/>
      <c r="E173" s="403"/>
      <c r="F173" s="80" t="s">
        <v>266</v>
      </c>
    </row>
    <row r="174" spans="1:6" ht="19.5" customHeight="1" x14ac:dyDescent="0.15">
      <c r="A174" s="402"/>
      <c r="B174" s="370"/>
      <c r="C174" s="388"/>
      <c r="D174" s="376"/>
      <c r="E174" s="364"/>
      <c r="F174" s="79" t="s">
        <v>267</v>
      </c>
    </row>
    <row r="175" spans="1:6" ht="19.5" customHeight="1" x14ac:dyDescent="0.15">
      <c r="A175" s="402"/>
      <c r="B175" s="370"/>
      <c r="C175" s="388"/>
      <c r="D175" s="374" t="s">
        <v>268</v>
      </c>
      <c r="E175" s="363">
        <v>64</v>
      </c>
      <c r="F175" s="78" t="s">
        <v>269</v>
      </c>
    </row>
    <row r="176" spans="1:6" ht="19.5" customHeight="1" x14ac:dyDescent="0.15">
      <c r="A176" s="402"/>
      <c r="B176" s="370"/>
      <c r="C176" s="388"/>
      <c r="D176" s="375"/>
      <c r="E176" s="403"/>
      <c r="F176" s="80" t="s">
        <v>270</v>
      </c>
    </row>
    <row r="177" spans="1:6" ht="19.5" customHeight="1" x14ac:dyDescent="0.15">
      <c r="A177" s="402"/>
      <c r="B177" s="370"/>
      <c r="C177" s="360"/>
      <c r="D177" s="376"/>
      <c r="E177" s="364"/>
      <c r="F177" s="77" t="s">
        <v>271</v>
      </c>
    </row>
    <row r="178" spans="1:6" ht="19.5" customHeight="1" x14ac:dyDescent="0.15">
      <c r="A178" s="402"/>
      <c r="B178" s="370"/>
      <c r="C178" s="359" t="s">
        <v>69</v>
      </c>
      <c r="D178" s="374" t="s">
        <v>272</v>
      </c>
      <c r="E178" s="363">
        <v>65</v>
      </c>
      <c r="F178" s="76" t="s">
        <v>273</v>
      </c>
    </row>
    <row r="179" spans="1:6" ht="19.5" customHeight="1" x14ac:dyDescent="0.15">
      <c r="A179" s="402"/>
      <c r="B179" s="370"/>
      <c r="C179" s="388"/>
      <c r="D179" s="375"/>
      <c r="E179" s="403"/>
      <c r="F179" s="88" t="s">
        <v>274</v>
      </c>
    </row>
    <row r="180" spans="1:6" ht="19.5" customHeight="1" x14ac:dyDescent="0.15">
      <c r="A180" s="402"/>
      <c r="B180" s="370"/>
      <c r="C180" s="388"/>
      <c r="D180" s="375"/>
      <c r="E180" s="403"/>
      <c r="F180" s="80" t="s">
        <v>275</v>
      </c>
    </row>
    <row r="181" spans="1:6" ht="19.5" customHeight="1" x14ac:dyDescent="0.15">
      <c r="A181" s="402"/>
      <c r="B181" s="370"/>
      <c r="C181" s="388"/>
      <c r="D181" s="375"/>
      <c r="E181" s="403"/>
      <c r="F181" s="80" t="s">
        <v>276</v>
      </c>
    </row>
    <row r="182" spans="1:6" ht="19.5" customHeight="1" x14ac:dyDescent="0.15">
      <c r="A182" s="402"/>
      <c r="B182" s="370"/>
      <c r="C182" s="388"/>
      <c r="D182" s="376"/>
      <c r="E182" s="364"/>
      <c r="F182" s="77" t="s">
        <v>258</v>
      </c>
    </row>
    <row r="183" spans="1:6" ht="19.5" customHeight="1" x14ac:dyDescent="0.15">
      <c r="A183" s="402"/>
      <c r="B183" s="370"/>
      <c r="C183" s="388"/>
      <c r="D183" s="374" t="s">
        <v>277</v>
      </c>
      <c r="E183" s="363">
        <v>66</v>
      </c>
      <c r="F183" s="76" t="s">
        <v>278</v>
      </c>
    </row>
    <row r="184" spans="1:6" ht="19.5" customHeight="1" x14ac:dyDescent="0.15">
      <c r="A184" s="402"/>
      <c r="B184" s="371"/>
      <c r="C184" s="360"/>
      <c r="D184" s="376"/>
      <c r="E184" s="364"/>
      <c r="F184" s="77" t="s">
        <v>263</v>
      </c>
    </row>
    <row r="187" spans="1:6" ht="18.75" x14ac:dyDescent="0.15">
      <c r="A187" s="41" t="s">
        <v>279</v>
      </c>
    </row>
  </sheetData>
  <mergeCells count="117">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E18:E19"/>
    <mergeCell ref="D20:D21"/>
    <mergeCell ref="E20:E21"/>
    <mergeCell ref="D22:D24"/>
    <mergeCell ref="D50:D51"/>
    <mergeCell ref="E50:E51"/>
    <mergeCell ref="D52:D53"/>
    <mergeCell ref="E52:E53"/>
    <mergeCell ref="D54:D55"/>
    <mergeCell ref="E54:E55"/>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J25" sqref="J25"/>
    </sheetView>
  </sheetViews>
  <sheetFormatPr defaultColWidth="9" defaultRowHeight="16.5" x14ac:dyDescent="0.15"/>
  <cols>
    <col min="1" max="1" width="7.375" style="92" bestFit="1" customWidth="1"/>
    <col min="2" max="2" width="9.5" style="92" customWidth="1"/>
    <col min="3" max="3" width="9.25" style="92" customWidth="1"/>
    <col min="4" max="5" width="24.625" style="92" customWidth="1"/>
    <col min="6" max="6" width="9.5" style="92" customWidth="1"/>
    <col min="7" max="7" width="8.125" style="92" customWidth="1"/>
    <col min="8" max="8" width="29" style="92" customWidth="1"/>
    <col min="9" max="9" width="10.875" style="92" customWidth="1"/>
    <col min="10" max="10" width="19.125" style="92" customWidth="1"/>
    <col min="11" max="11" width="5.875" style="158" bestFit="1" customWidth="1"/>
    <col min="12" max="12" width="11.375" style="158" customWidth="1"/>
    <col min="13" max="13" width="17.875" style="158" customWidth="1"/>
    <col min="14" max="14" width="21.875" style="158" customWidth="1"/>
    <col min="15" max="15" width="48.25" style="158" customWidth="1"/>
    <col min="16" max="16" width="9" style="92"/>
    <col min="17" max="17" width="36" style="92" customWidth="1"/>
    <col min="18" max="18" width="33" style="92" customWidth="1"/>
    <col min="19" max="19" width="31.75" style="92" customWidth="1"/>
    <col min="20" max="20" width="64.25" style="92" customWidth="1"/>
    <col min="21" max="16384" width="9" style="92"/>
  </cols>
  <sheetData>
    <row r="1" spans="1:20" ht="42.75" customHeight="1" x14ac:dyDescent="0.15">
      <c r="A1" s="407"/>
      <c r="B1" s="407"/>
      <c r="C1" s="407"/>
      <c r="D1" s="407"/>
      <c r="E1" s="407"/>
      <c r="F1" s="407"/>
      <c r="G1" s="407"/>
      <c r="H1" s="407"/>
      <c r="I1" s="407"/>
      <c r="J1" s="407"/>
      <c r="K1" s="408" t="s">
        <v>280</v>
      </c>
      <c r="L1" s="409"/>
      <c r="M1" s="409"/>
      <c r="N1" s="409"/>
      <c r="O1" s="410"/>
      <c r="P1" s="411" t="s">
        <v>281</v>
      </c>
      <c r="Q1" s="413" t="s">
        <v>282</v>
      </c>
      <c r="R1" s="89" t="s">
        <v>283</v>
      </c>
      <c r="S1" s="90"/>
      <c r="T1" s="91"/>
    </row>
    <row r="2" spans="1:20" ht="33" x14ac:dyDescent="0.15">
      <c r="A2" s="93" t="s">
        <v>284</v>
      </c>
      <c r="B2" s="94" t="s">
        <v>285</v>
      </c>
      <c r="C2" s="93" t="s">
        <v>286</v>
      </c>
      <c r="D2" s="94" t="s">
        <v>287</v>
      </c>
      <c r="E2" s="95" t="s">
        <v>288</v>
      </c>
      <c r="F2" s="95" t="s">
        <v>289</v>
      </c>
      <c r="G2" s="93" t="s">
        <v>290</v>
      </c>
      <c r="H2" s="93" t="s">
        <v>291</v>
      </c>
      <c r="I2" s="96" t="s">
        <v>292</v>
      </c>
      <c r="J2" s="94" t="s">
        <v>293</v>
      </c>
      <c r="K2" s="97" t="s">
        <v>294</v>
      </c>
      <c r="L2" s="98" t="s">
        <v>16</v>
      </c>
      <c r="M2" s="414" t="s">
        <v>295</v>
      </c>
      <c r="N2" s="415"/>
      <c r="O2" s="98" t="s">
        <v>18</v>
      </c>
      <c r="P2" s="412"/>
      <c r="Q2" s="413"/>
      <c r="R2" s="404" t="s">
        <v>296</v>
      </c>
      <c r="S2" s="405"/>
      <c r="T2" s="406"/>
    </row>
    <row r="3" spans="1:20" ht="18" customHeight="1" x14ac:dyDescent="0.15">
      <c r="A3" s="99" t="s">
        <v>297</v>
      </c>
      <c r="B3" s="100" t="s">
        <v>298</v>
      </c>
      <c r="C3" s="101" t="s">
        <v>298</v>
      </c>
      <c r="D3" s="100" t="s">
        <v>299</v>
      </c>
      <c r="E3" s="99" t="s">
        <v>300</v>
      </c>
      <c r="F3" s="101" t="s">
        <v>301</v>
      </c>
      <c r="G3" s="99" t="s">
        <v>302</v>
      </c>
      <c r="H3" s="99" t="s">
        <v>303</v>
      </c>
      <c r="I3" s="102">
        <v>1</v>
      </c>
      <c r="J3" s="100" t="s">
        <v>304</v>
      </c>
      <c r="K3" s="103">
        <v>200</v>
      </c>
      <c r="L3" s="104" t="s">
        <v>305</v>
      </c>
      <c r="M3" s="104" t="s">
        <v>25</v>
      </c>
      <c r="N3" s="104" t="s">
        <v>25</v>
      </c>
      <c r="O3" s="104" t="s">
        <v>306</v>
      </c>
      <c r="P3" s="105"/>
      <c r="Q3" s="106"/>
      <c r="R3" s="422" t="s">
        <v>307</v>
      </c>
      <c r="S3" s="423"/>
      <c r="T3" s="424"/>
    </row>
    <row r="4" spans="1:20" ht="18" customHeight="1" x14ac:dyDescent="0.15">
      <c r="A4" s="107" t="s">
        <v>308</v>
      </c>
      <c r="B4" s="108"/>
      <c r="C4" s="109" t="s">
        <v>309</v>
      </c>
      <c r="D4" s="110" t="s">
        <v>310</v>
      </c>
      <c r="E4" s="109" t="s">
        <v>311</v>
      </c>
      <c r="F4" s="109" t="s">
        <v>312</v>
      </c>
      <c r="G4" s="111" t="s">
        <v>313</v>
      </c>
      <c r="H4" s="109" t="s">
        <v>314</v>
      </c>
      <c r="I4" s="112">
        <v>2</v>
      </c>
      <c r="J4" s="110" t="s">
        <v>315</v>
      </c>
      <c r="K4" s="103">
        <v>300</v>
      </c>
      <c r="L4" s="104" t="s">
        <v>316</v>
      </c>
      <c r="M4" s="104" t="s">
        <v>317</v>
      </c>
      <c r="N4" s="104" t="s">
        <v>317</v>
      </c>
      <c r="O4" s="104" t="s">
        <v>318</v>
      </c>
      <c r="P4" s="105"/>
      <c r="Q4" s="106"/>
      <c r="R4" s="404" t="s">
        <v>319</v>
      </c>
      <c r="S4" s="405"/>
      <c r="T4" s="406"/>
    </row>
    <row r="5" spans="1:20" ht="18" customHeight="1" x14ac:dyDescent="0.15">
      <c r="C5" s="107" t="s">
        <v>320</v>
      </c>
      <c r="D5" s="110" t="s">
        <v>321</v>
      </c>
      <c r="E5" s="109" t="s">
        <v>322</v>
      </c>
      <c r="F5" s="113" t="s">
        <v>323</v>
      </c>
      <c r="G5" s="114"/>
      <c r="H5" s="109" t="s">
        <v>324</v>
      </c>
      <c r="I5" s="114"/>
      <c r="J5" s="110" t="s">
        <v>325</v>
      </c>
      <c r="K5" s="105"/>
      <c r="L5" s="105"/>
      <c r="M5" s="105"/>
      <c r="N5" s="105"/>
      <c r="O5" s="105"/>
      <c r="P5" s="105"/>
      <c r="Q5" s="106"/>
      <c r="R5" s="404" t="s">
        <v>326</v>
      </c>
      <c r="S5" s="405"/>
      <c r="T5" s="406"/>
    </row>
    <row r="6" spans="1:20" ht="18" customHeight="1" x14ac:dyDescent="0.15">
      <c r="D6" s="110" t="s">
        <v>327</v>
      </c>
      <c r="E6" s="109" t="s">
        <v>328</v>
      </c>
      <c r="F6" s="115"/>
      <c r="G6" s="116"/>
      <c r="H6" s="109" t="s">
        <v>329</v>
      </c>
      <c r="J6" s="110" t="s">
        <v>330</v>
      </c>
      <c r="K6" s="103">
        <v>1</v>
      </c>
      <c r="L6" s="104" t="s">
        <v>331</v>
      </c>
      <c r="M6" s="104" t="s">
        <v>332</v>
      </c>
      <c r="N6" s="104" t="s">
        <v>34</v>
      </c>
      <c r="O6" s="104" t="s">
        <v>333</v>
      </c>
      <c r="P6" s="117"/>
      <c r="Q6" s="106"/>
      <c r="R6" s="118" t="s">
        <v>334</v>
      </c>
      <c r="S6" s="106"/>
      <c r="T6" s="116"/>
    </row>
    <row r="7" spans="1:20" ht="18" customHeight="1" x14ac:dyDescent="0.15">
      <c r="A7" s="119"/>
      <c r="B7" s="119"/>
      <c r="C7" s="119"/>
      <c r="D7" s="120" t="s">
        <v>335</v>
      </c>
      <c r="E7" s="109" t="s">
        <v>336</v>
      </c>
      <c r="F7" s="118"/>
      <c r="G7" s="116"/>
      <c r="H7" s="109" t="s">
        <v>337</v>
      </c>
      <c r="I7" s="119"/>
      <c r="J7" s="110" t="s">
        <v>338</v>
      </c>
      <c r="K7" s="103">
        <v>2</v>
      </c>
      <c r="L7" s="104" t="s">
        <v>331</v>
      </c>
      <c r="M7" s="104" t="s">
        <v>332</v>
      </c>
      <c r="N7" s="104" t="s">
        <v>37</v>
      </c>
      <c r="O7" s="104" t="s">
        <v>339</v>
      </c>
      <c r="P7" s="121"/>
      <c r="Q7" s="106"/>
      <c r="R7" s="404" t="s">
        <v>340</v>
      </c>
      <c r="S7" s="405"/>
      <c r="T7" s="406"/>
    </row>
    <row r="8" spans="1:20" ht="18" customHeight="1" x14ac:dyDescent="0.15">
      <c r="A8" s="119"/>
      <c r="B8" s="119"/>
      <c r="C8" s="119"/>
      <c r="D8" s="119"/>
      <c r="E8" s="109" t="s">
        <v>341</v>
      </c>
      <c r="F8" s="118"/>
      <c r="G8" s="116"/>
      <c r="H8" s="109" t="s">
        <v>342</v>
      </c>
      <c r="I8" s="119"/>
      <c r="J8" s="110" t="s">
        <v>343</v>
      </c>
      <c r="K8" s="103">
        <v>3</v>
      </c>
      <c r="L8" s="104" t="s">
        <v>331</v>
      </c>
      <c r="M8" s="104" t="s">
        <v>39</v>
      </c>
      <c r="N8" s="104" t="s">
        <v>39</v>
      </c>
      <c r="O8" s="104" t="s">
        <v>344</v>
      </c>
      <c r="P8" s="121"/>
      <c r="Q8" s="106"/>
      <c r="R8" s="404"/>
      <c r="S8" s="405"/>
      <c r="T8" s="406"/>
    </row>
    <row r="9" spans="1:20" ht="18" customHeight="1" x14ac:dyDescent="0.15">
      <c r="A9" s="119"/>
      <c r="B9" s="119"/>
      <c r="C9" s="119"/>
      <c r="D9" s="119"/>
      <c r="E9" s="109" t="s">
        <v>345</v>
      </c>
      <c r="F9" s="118"/>
      <c r="G9" s="116"/>
      <c r="H9" s="109" t="s">
        <v>346</v>
      </c>
      <c r="I9" s="119"/>
      <c r="J9" s="110" t="s">
        <v>347</v>
      </c>
      <c r="K9" s="103">
        <v>4</v>
      </c>
      <c r="L9" s="104" t="s">
        <v>331</v>
      </c>
      <c r="M9" s="104" t="s">
        <v>42</v>
      </c>
      <c r="N9" s="104" t="s">
        <v>119</v>
      </c>
      <c r="O9" s="104" t="s">
        <v>348</v>
      </c>
      <c r="P9" s="121"/>
      <c r="Q9" s="106"/>
      <c r="R9" s="422" t="s">
        <v>349</v>
      </c>
      <c r="S9" s="423"/>
      <c r="T9" s="424"/>
    </row>
    <row r="10" spans="1:20" ht="18" customHeight="1" x14ac:dyDescent="0.15">
      <c r="A10" s="119"/>
      <c r="B10" s="119"/>
      <c r="C10" s="119"/>
      <c r="D10" s="119"/>
      <c r="E10" s="109" t="s">
        <v>350</v>
      </c>
      <c r="F10" s="118"/>
      <c r="G10" s="116"/>
      <c r="H10" s="109" t="s">
        <v>351</v>
      </c>
      <c r="I10" s="119"/>
      <c r="J10" s="120" t="s">
        <v>352</v>
      </c>
      <c r="K10" s="103">
        <v>5</v>
      </c>
      <c r="L10" s="104" t="s">
        <v>331</v>
      </c>
      <c r="M10" s="104" t="s">
        <v>42</v>
      </c>
      <c r="N10" s="104" t="s">
        <v>119</v>
      </c>
      <c r="O10" s="104" t="s">
        <v>353</v>
      </c>
      <c r="P10" s="121"/>
      <c r="Q10" s="106"/>
      <c r="R10" s="416" t="s">
        <v>354</v>
      </c>
      <c r="S10" s="417"/>
      <c r="T10" s="418"/>
    </row>
    <row r="11" spans="1:20" ht="18" customHeight="1" x14ac:dyDescent="0.15">
      <c r="A11" s="119"/>
      <c r="B11" s="119"/>
      <c r="C11" s="119"/>
      <c r="D11" s="119"/>
      <c r="E11" s="107" t="s">
        <v>355</v>
      </c>
      <c r="F11" s="118"/>
      <c r="G11" s="116"/>
      <c r="H11" s="109" t="s">
        <v>356</v>
      </c>
      <c r="I11" s="119"/>
      <c r="J11" s="119"/>
      <c r="K11" s="103">
        <v>6</v>
      </c>
      <c r="L11" s="104" t="s">
        <v>331</v>
      </c>
      <c r="M11" s="104" t="s">
        <v>42</v>
      </c>
      <c r="N11" s="104" t="s">
        <v>119</v>
      </c>
      <c r="O11" s="104" t="s">
        <v>357</v>
      </c>
      <c r="P11" s="121"/>
      <c r="Q11" s="106"/>
      <c r="R11" s="122" t="s">
        <v>358</v>
      </c>
      <c r="S11" s="123"/>
      <c r="T11" s="124"/>
    </row>
    <row r="12" spans="1:20" ht="18" customHeight="1" x14ac:dyDescent="0.15">
      <c r="A12" s="119"/>
      <c r="B12" s="119"/>
      <c r="C12" s="119"/>
      <c r="D12" s="119"/>
      <c r="E12" s="119"/>
      <c r="F12" s="119"/>
      <c r="G12" s="119"/>
      <c r="H12" s="109" t="s">
        <v>359</v>
      </c>
      <c r="I12" s="119"/>
      <c r="J12" s="119"/>
      <c r="K12" s="103">
        <v>7</v>
      </c>
      <c r="L12" s="104" t="s">
        <v>331</v>
      </c>
      <c r="M12" s="104" t="s">
        <v>42</v>
      </c>
      <c r="N12" s="104" t="s">
        <v>128</v>
      </c>
      <c r="O12" s="104" t="s">
        <v>360</v>
      </c>
      <c r="P12" s="121"/>
      <c r="Q12" s="106"/>
      <c r="R12" s="125" t="s">
        <v>361</v>
      </c>
      <c r="S12" s="126"/>
      <c r="T12" s="127"/>
    </row>
    <row r="13" spans="1:20" ht="18" customHeight="1" x14ac:dyDescent="0.15">
      <c r="H13" s="109" t="s">
        <v>362</v>
      </c>
      <c r="K13" s="103">
        <v>8</v>
      </c>
      <c r="L13" s="104" t="s">
        <v>331</v>
      </c>
      <c r="M13" s="104" t="s">
        <v>42</v>
      </c>
      <c r="N13" s="104" t="s">
        <v>128</v>
      </c>
      <c r="O13" s="104" t="s">
        <v>363</v>
      </c>
      <c r="P13" s="121"/>
      <c r="R13" s="125" t="s">
        <v>364</v>
      </c>
      <c r="S13" s="126"/>
      <c r="T13" s="127"/>
    </row>
    <row r="14" spans="1:20" ht="18" customHeight="1" x14ac:dyDescent="0.15">
      <c r="H14" s="109" t="s">
        <v>365</v>
      </c>
      <c r="K14" s="103">
        <v>9</v>
      </c>
      <c r="L14" s="104" t="s">
        <v>331</v>
      </c>
      <c r="M14" s="104" t="s">
        <v>42</v>
      </c>
      <c r="N14" s="104" t="s">
        <v>128</v>
      </c>
      <c r="O14" s="104" t="s">
        <v>366</v>
      </c>
      <c r="P14" s="121"/>
      <c r="R14" s="125" t="s">
        <v>367</v>
      </c>
      <c r="S14" s="126"/>
      <c r="T14" s="127"/>
    </row>
    <row r="15" spans="1:20" ht="18" customHeight="1" x14ac:dyDescent="0.15">
      <c r="H15" s="113" t="s">
        <v>368</v>
      </c>
      <c r="K15" s="103">
        <v>10</v>
      </c>
      <c r="L15" s="104" t="s">
        <v>331</v>
      </c>
      <c r="M15" s="104" t="s">
        <v>42</v>
      </c>
      <c r="N15" s="104" t="s">
        <v>146</v>
      </c>
      <c r="O15" s="104" t="s">
        <v>369</v>
      </c>
      <c r="P15" s="121"/>
      <c r="R15" s="125" t="s">
        <v>370</v>
      </c>
      <c r="S15" s="126"/>
      <c r="T15" s="127"/>
    </row>
    <row r="16" spans="1:20" ht="18" customHeight="1" x14ac:dyDescent="0.15">
      <c r="K16" s="103">
        <v>11</v>
      </c>
      <c r="L16" s="104" t="s">
        <v>331</v>
      </c>
      <c r="M16" s="104" t="s">
        <v>42</v>
      </c>
      <c r="N16" s="104" t="s">
        <v>146</v>
      </c>
      <c r="O16" s="104" t="s">
        <v>371</v>
      </c>
      <c r="P16" s="121"/>
      <c r="R16" s="128"/>
      <c r="S16" s="129"/>
      <c r="T16" s="130"/>
    </row>
    <row r="17" spans="11:22" ht="18" customHeight="1" x14ac:dyDescent="0.15">
      <c r="K17" s="103">
        <v>12</v>
      </c>
      <c r="L17" s="104" t="s">
        <v>331</v>
      </c>
      <c r="M17" s="104" t="s">
        <v>42</v>
      </c>
      <c r="N17" s="104" t="s">
        <v>146</v>
      </c>
      <c r="O17" s="104" t="s">
        <v>372</v>
      </c>
      <c r="P17" s="121"/>
      <c r="R17" s="128" t="s">
        <v>373</v>
      </c>
      <c r="S17" s="106"/>
      <c r="T17" s="116"/>
    </row>
    <row r="18" spans="11:22" ht="18" customHeight="1" x14ac:dyDescent="0.15">
      <c r="K18" s="103">
        <v>13</v>
      </c>
      <c r="L18" s="104" t="s">
        <v>331</v>
      </c>
      <c r="M18" s="104" t="s">
        <v>42</v>
      </c>
      <c r="N18" s="104" t="s">
        <v>69</v>
      </c>
      <c r="O18" s="104" t="s">
        <v>374</v>
      </c>
      <c r="P18" s="121"/>
      <c r="R18" s="122" t="s">
        <v>375</v>
      </c>
      <c r="S18" s="129"/>
      <c r="T18" s="130"/>
    </row>
    <row r="19" spans="11:22" ht="18" customHeight="1" x14ac:dyDescent="0.15">
      <c r="K19" s="103">
        <v>14</v>
      </c>
      <c r="L19" s="104" t="s">
        <v>331</v>
      </c>
      <c r="M19" s="104" t="s">
        <v>42</v>
      </c>
      <c r="N19" s="104" t="s">
        <v>69</v>
      </c>
      <c r="O19" s="104" t="s">
        <v>376</v>
      </c>
      <c r="P19" s="121"/>
      <c r="R19" s="125" t="s">
        <v>377</v>
      </c>
      <c r="S19" s="129"/>
      <c r="T19" s="130"/>
      <c r="V19" s="131"/>
    </row>
    <row r="20" spans="11:22" ht="18" customHeight="1" x14ac:dyDescent="0.15">
      <c r="K20" s="103">
        <v>15</v>
      </c>
      <c r="L20" s="104" t="s">
        <v>331</v>
      </c>
      <c r="M20" s="104" t="s">
        <v>42</v>
      </c>
      <c r="N20" s="104" t="s">
        <v>69</v>
      </c>
      <c r="O20" s="104" t="s">
        <v>378</v>
      </c>
      <c r="P20" s="121"/>
      <c r="R20" s="125" t="s">
        <v>379</v>
      </c>
      <c r="S20" s="129"/>
      <c r="T20" s="130"/>
      <c r="V20" s="131"/>
    </row>
    <row r="21" spans="11:22" ht="18" customHeight="1" x14ac:dyDescent="0.15">
      <c r="K21" s="103">
        <v>16</v>
      </c>
      <c r="L21" s="104" t="s">
        <v>331</v>
      </c>
      <c r="M21" s="104" t="s">
        <v>42</v>
      </c>
      <c r="N21" s="104" t="s">
        <v>78</v>
      </c>
      <c r="O21" s="104" t="s">
        <v>380</v>
      </c>
      <c r="P21" s="121"/>
      <c r="R21" s="125" t="s">
        <v>381</v>
      </c>
      <c r="S21" s="129"/>
      <c r="T21" s="130"/>
    </row>
    <row r="22" spans="11:22" ht="18" customHeight="1" x14ac:dyDescent="0.15">
      <c r="K22" s="103">
        <v>17</v>
      </c>
      <c r="L22" s="104" t="s">
        <v>331</v>
      </c>
      <c r="M22" s="104" t="s">
        <v>382</v>
      </c>
      <c r="N22" s="104" t="s">
        <v>382</v>
      </c>
      <c r="O22" s="104" t="s">
        <v>383</v>
      </c>
      <c r="P22" s="121"/>
      <c r="R22" s="125" t="s">
        <v>384</v>
      </c>
      <c r="S22" s="129"/>
      <c r="T22" s="130"/>
    </row>
    <row r="23" spans="11:22" ht="18" customHeight="1" x14ac:dyDescent="0.15">
      <c r="K23" s="103">
        <v>18</v>
      </c>
      <c r="L23" s="104" t="s">
        <v>331</v>
      </c>
      <c r="M23" s="104" t="s">
        <v>382</v>
      </c>
      <c r="N23" s="104" t="s">
        <v>382</v>
      </c>
      <c r="O23" s="104" t="s">
        <v>385</v>
      </c>
      <c r="P23" s="121"/>
      <c r="R23" s="125" t="s">
        <v>386</v>
      </c>
      <c r="S23" s="129"/>
      <c r="T23" s="130"/>
    </row>
    <row r="24" spans="11:22" ht="18" customHeight="1" x14ac:dyDescent="0.15">
      <c r="K24" s="103">
        <v>19</v>
      </c>
      <c r="L24" s="104" t="s">
        <v>331</v>
      </c>
      <c r="M24" s="104" t="s">
        <v>382</v>
      </c>
      <c r="N24" s="104" t="s">
        <v>382</v>
      </c>
      <c r="O24" s="104" t="s">
        <v>387</v>
      </c>
      <c r="P24" s="121"/>
      <c r="R24" s="125" t="s">
        <v>388</v>
      </c>
      <c r="S24" s="129"/>
      <c r="T24" s="130"/>
    </row>
    <row r="25" spans="11:22" ht="18" customHeight="1" x14ac:dyDescent="0.15">
      <c r="K25" s="103">
        <v>20</v>
      </c>
      <c r="L25" s="104" t="s">
        <v>331</v>
      </c>
      <c r="M25" s="104" t="s">
        <v>382</v>
      </c>
      <c r="N25" s="104" t="s">
        <v>382</v>
      </c>
      <c r="O25" s="104" t="s">
        <v>389</v>
      </c>
      <c r="P25" s="121"/>
      <c r="R25" s="125"/>
      <c r="S25" s="129"/>
      <c r="T25" s="130"/>
    </row>
    <row r="26" spans="11:22" ht="18" customHeight="1" x14ac:dyDescent="0.15">
      <c r="K26" s="103">
        <v>21</v>
      </c>
      <c r="L26" s="104" t="s">
        <v>331</v>
      </c>
      <c r="M26" s="104" t="s">
        <v>382</v>
      </c>
      <c r="N26" s="104" t="s">
        <v>382</v>
      </c>
      <c r="O26" s="104" t="s">
        <v>390</v>
      </c>
      <c r="P26" s="121"/>
      <c r="R26" s="122" t="s">
        <v>391</v>
      </c>
      <c r="S26" s="129"/>
      <c r="T26" s="130"/>
    </row>
    <row r="27" spans="11:22" ht="18" customHeight="1" x14ac:dyDescent="0.15">
      <c r="K27" s="103">
        <v>22</v>
      </c>
      <c r="L27" s="104" t="s">
        <v>331</v>
      </c>
      <c r="M27" s="104" t="s">
        <v>382</v>
      </c>
      <c r="N27" s="104" t="s">
        <v>382</v>
      </c>
      <c r="O27" s="104" t="s">
        <v>392</v>
      </c>
      <c r="P27" s="121"/>
      <c r="R27" s="125" t="s">
        <v>393</v>
      </c>
      <c r="S27" s="129"/>
      <c r="T27" s="130"/>
    </row>
    <row r="28" spans="11:22" ht="18" customHeight="1" x14ac:dyDescent="0.15">
      <c r="K28" s="103">
        <v>23</v>
      </c>
      <c r="L28" s="104" t="s">
        <v>331</v>
      </c>
      <c r="M28" s="104" t="s">
        <v>382</v>
      </c>
      <c r="N28" s="104" t="s">
        <v>382</v>
      </c>
      <c r="O28" s="104" t="s">
        <v>394</v>
      </c>
      <c r="P28" s="121"/>
      <c r="R28" s="125" t="s">
        <v>395</v>
      </c>
      <c r="S28" s="129"/>
      <c r="T28" s="130"/>
    </row>
    <row r="29" spans="11:22" ht="18" customHeight="1" x14ac:dyDescent="0.15">
      <c r="K29" s="103">
        <v>24</v>
      </c>
      <c r="L29" s="104" t="s">
        <v>396</v>
      </c>
      <c r="M29" s="104" t="s">
        <v>397</v>
      </c>
      <c r="N29" s="104" t="s">
        <v>398</v>
      </c>
      <c r="O29" s="104" t="s">
        <v>399</v>
      </c>
      <c r="P29" s="121"/>
      <c r="R29" s="118"/>
      <c r="S29" s="106"/>
      <c r="T29" s="116"/>
    </row>
    <row r="30" spans="11:22" ht="18" customHeight="1" x14ac:dyDescent="0.15">
      <c r="K30" s="103">
        <v>25</v>
      </c>
      <c r="L30" s="104" t="s">
        <v>396</v>
      </c>
      <c r="M30" s="104" t="s">
        <v>397</v>
      </c>
      <c r="N30" s="104" t="s">
        <v>398</v>
      </c>
      <c r="O30" s="104" t="s">
        <v>400</v>
      </c>
      <c r="P30" s="121"/>
      <c r="R30" s="128" t="s">
        <v>401</v>
      </c>
      <c r="S30" s="129"/>
      <c r="T30" s="130"/>
    </row>
    <row r="31" spans="11:22" ht="18" customHeight="1" x14ac:dyDescent="0.15">
      <c r="K31" s="103">
        <v>26</v>
      </c>
      <c r="L31" s="104" t="s">
        <v>396</v>
      </c>
      <c r="M31" s="104" t="s">
        <v>397</v>
      </c>
      <c r="N31" s="104" t="s">
        <v>398</v>
      </c>
      <c r="O31" s="104" t="s">
        <v>402</v>
      </c>
      <c r="P31" s="121"/>
      <c r="R31" s="419" t="s">
        <v>403</v>
      </c>
      <c r="S31" s="420"/>
      <c r="T31" s="421"/>
    </row>
    <row r="32" spans="11:22" ht="18" customHeight="1" x14ac:dyDescent="0.15">
      <c r="K32" s="103">
        <v>27</v>
      </c>
      <c r="L32" s="104" t="s">
        <v>396</v>
      </c>
      <c r="M32" s="104" t="s">
        <v>397</v>
      </c>
      <c r="N32" s="104" t="s">
        <v>398</v>
      </c>
      <c r="O32" s="104" t="s">
        <v>404</v>
      </c>
      <c r="P32" s="121"/>
      <c r="R32" s="125" t="s">
        <v>405</v>
      </c>
      <c r="S32" s="129"/>
      <c r="T32" s="130"/>
    </row>
    <row r="33" spans="11:20" ht="18" customHeight="1" x14ac:dyDescent="0.15">
      <c r="K33" s="103">
        <v>28</v>
      </c>
      <c r="L33" s="104" t="s">
        <v>396</v>
      </c>
      <c r="M33" s="104" t="s">
        <v>397</v>
      </c>
      <c r="N33" s="104" t="s">
        <v>37</v>
      </c>
      <c r="O33" s="104" t="s">
        <v>406</v>
      </c>
      <c r="P33" s="121"/>
      <c r="R33" s="125" t="s">
        <v>407</v>
      </c>
      <c r="S33" s="129"/>
      <c r="T33" s="130"/>
    </row>
    <row r="34" spans="11:20" ht="18" customHeight="1" x14ac:dyDescent="0.15">
      <c r="K34" s="103">
        <v>29</v>
      </c>
      <c r="L34" s="104" t="s">
        <v>396</v>
      </c>
      <c r="M34" s="104" t="s">
        <v>408</v>
      </c>
      <c r="N34" s="104" t="s">
        <v>39</v>
      </c>
      <c r="O34" s="104" t="s">
        <v>409</v>
      </c>
      <c r="P34" s="121"/>
      <c r="R34" s="132" t="s">
        <v>370</v>
      </c>
      <c r="S34" s="133"/>
      <c r="T34" s="134"/>
    </row>
    <row r="35" spans="11:20" ht="18" customHeight="1" x14ac:dyDescent="0.15">
      <c r="K35" s="103">
        <v>30</v>
      </c>
      <c r="L35" s="104" t="s">
        <v>396</v>
      </c>
      <c r="M35" s="104" t="s">
        <v>42</v>
      </c>
      <c r="N35" s="104" t="s">
        <v>119</v>
      </c>
      <c r="O35" s="104" t="s">
        <v>410</v>
      </c>
      <c r="P35" s="121"/>
    </row>
    <row r="36" spans="11:20" ht="18" customHeight="1" x14ac:dyDescent="0.15">
      <c r="K36" s="103">
        <v>31</v>
      </c>
      <c r="L36" s="104" t="s">
        <v>396</v>
      </c>
      <c r="M36" s="104" t="s">
        <v>42</v>
      </c>
      <c r="N36" s="104" t="s">
        <v>128</v>
      </c>
      <c r="O36" s="104" t="s">
        <v>411</v>
      </c>
      <c r="P36" s="121"/>
    </row>
    <row r="37" spans="11:20" ht="18" customHeight="1" x14ac:dyDescent="0.15">
      <c r="K37" s="103">
        <v>32</v>
      </c>
      <c r="L37" s="104" t="s">
        <v>396</v>
      </c>
      <c r="M37" s="104" t="s">
        <v>42</v>
      </c>
      <c r="N37" s="104" t="s">
        <v>146</v>
      </c>
      <c r="O37" s="104" t="s">
        <v>412</v>
      </c>
      <c r="P37" s="121"/>
    </row>
    <row r="38" spans="11:20" ht="18" customHeight="1" x14ac:dyDescent="0.15">
      <c r="K38" s="103">
        <v>33</v>
      </c>
      <c r="L38" s="104" t="s">
        <v>396</v>
      </c>
      <c r="M38" s="104" t="s">
        <v>42</v>
      </c>
      <c r="N38" s="104" t="s">
        <v>69</v>
      </c>
      <c r="O38" s="104" t="s">
        <v>413</v>
      </c>
      <c r="P38" s="121"/>
    </row>
    <row r="39" spans="11:20" ht="18" customHeight="1" x14ac:dyDescent="0.15">
      <c r="K39" s="103">
        <v>34</v>
      </c>
      <c r="L39" s="104" t="s">
        <v>396</v>
      </c>
      <c r="M39" s="104" t="s">
        <v>37</v>
      </c>
      <c r="N39" s="104" t="s">
        <v>414</v>
      </c>
      <c r="O39" s="104" t="s">
        <v>415</v>
      </c>
      <c r="P39" s="121"/>
    </row>
    <row r="40" spans="11:20" ht="18" customHeight="1" x14ac:dyDescent="0.15">
      <c r="K40" s="103">
        <v>35</v>
      </c>
      <c r="L40" s="104" t="s">
        <v>396</v>
      </c>
      <c r="M40" s="104" t="s">
        <v>37</v>
      </c>
      <c r="N40" s="104" t="s">
        <v>194</v>
      </c>
      <c r="O40" s="104" t="s">
        <v>416</v>
      </c>
      <c r="P40" s="121"/>
    </row>
    <row r="41" spans="11:20" ht="18" customHeight="1" x14ac:dyDescent="0.15">
      <c r="K41" s="103">
        <v>36</v>
      </c>
      <c r="L41" s="104" t="s">
        <v>396</v>
      </c>
      <c r="M41" s="104" t="s">
        <v>37</v>
      </c>
      <c r="N41" s="104" t="s">
        <v>417</v>
      </c>
      <c r="O41" s="104" t="s">
        <v>418</v>
      </c>
      <c r="P41" s="121"/>
    </row>
    <row r="42" spans="11:20" ht="18" customHeight="1" x14ac:dyDescent="0.15">
      <c r="K42" s="103">
        <v>37</v>
      </c>
      <c r="L42" s="104" t="s">
        <v>396</v>
      </c>
      <c r="M42" s="104" t="s">
        <v>37</v>
      </c>
      <c r="N42" s="104" t="s">
        <v>419</v>
      </c>
      <c r="O42" s="104" t="s">
        <v>420</v>
      </c>
      <c r="P42" s="121"/>
      <c r="Q42" s="135" t="s">
        <v>421</v>
      </c>
    </row>
    <row r="43" spans="11:20" ht="18" customHeight="1" x14ac:dyDescent="0.15">
      <c r="K43" s="103">
        <v>38</v>
      </c>
      <c r="L43" s="104" t="s">
        <v>396</v>
      </c>
      <c r="M43" s="104" t="s">
        <v>37</v>
      </c>
      <c r="N43" s="104" t="s">
        <v>422</v>
      </c>
      <c r="O43" s="136" t="s">
        <v>423</v>
      </c>
      <c r="P43" s="121"/>
      <c r="Q43" s="137" t="s">
        <v>424</v>
      </c>
      <c r="S43" s="138"/>
    </row>
    <row r="44" spans="11:20" ht="18" customHeight="1" x14ac:dyDescent="0.15">
      <c r="K44" s="103">
        <v>39</v>
      </c>
      <c r="L44" s="104" t="s">
        <v>396</v>
      </c>
      <c r="M44" s="104" t="s">
        <v>42</v>
      </c>
      <c r="N44" s="104" t="s">
        <v>414</v>
      </c>
      <c r="O44" s="139" t="s">
        <v>425</v>
      </c>
      <c r="P44" s="121"/>
      <c r="Q44" s="140" t="s">
        <v>425</v>
      </c>
      <c r="R44" s="141"/>
      <c r="S44" s="106"/>
    </row>
    <row r="45" spans="11:20" ht="18" customHeight="1" x14ac:dyDescent="0.15">
      <c r="K45" s="103">
        <v>40</v>
      </c>
      <c r="L45" s="104" t="s">
        <v>396</v>
      </c>
      <c r="M45" s="104" t="s">
        <v>42</v>
      </c>
      <c r="N45" s="104" t="s">
        <v>414</v>
      </c>
      <c r="O45" s="139" t="s">
        <v>426</v>
      </c>
      <c r="P45" s="121"/>
      <c r="Q45" s="140" t="s">
        <v>426</v>
      </c>
      <c r="R45" s="141"/>
      <c r="S45" s="106"/>
    </row>
    <row r="46" spans="11:20" ht="18" customHeight="1" x14ac:dyDescent="0.15">
      <c r="K46" s="103">
        <v>41</v>
      </c>
      <c r="L46" s="104" t="s">
        <v>396</v>
      </c>
      <c r="M46" s="104" t="s">
        <v>42</v>
      </c>
      <c r="N46" s="104" t="s">
        <v>414</v>
      </c>
      <c r="O46" s="139" t="s">
        <v>427</v>
      </c>
      <c r="P46" s="121"/>
      <c r="Q46" s="140" t="s">
        <v>427</v>
      </c>
      <c r="R46" s="141"/>
      <c r="S46" s="106"/>
    </row>
    <row r="47" spans="11:20" ht="18" customHeight="1" x14ac:dyDescent="0.15">
      <c r="K47" s="103">
        <v>42</v>
      </c>
      <c r="L47" s="104" t="s">
        <v>396</v>
      </c>
      <c r="M47" s="104" t="s">
        <v>42</v>
      </c>
      <c r="N47" s="104" t="s">
        <v>194</v>
      </c>
      <c r="O47" s="139" t="s">
        <v>428</v>
      </c>
      <c r="P47" s="121"/>
      <c r="Q47" s="140" t="s">
        <v>428</v>
      </c>
      <c r="R47" s="141"/>
      <c r="S47" s="106"/>
    </row>
    <row r="48" spans="11:20" ht="18" customHeight="1" x14ac:dyDescent="0.15">
      <c r="K48" s="103">
        <v>43</v>
      </c>
      <c r="L48" s="104" t="s">
        <v>396</v>
      </c>
      <c r="M48" s="104" t="s">
        <v>42</v>
      </c>
      <c r="N48" s="104" t="s">
        <v>194</v>
      </c>
      <c r="O48" s="139" t="s">
        <v>429</v>
      </c>
      <c r="P48" s="121"/>
      <c r="Q48" s="140" t="s">
        <v>429</v>
      </c>
      <c r="R48" s="141"/>
      <c r="S48" s="106"/>
    </row>
    <row r="49" spans="11:20" ht="18" customHeight="1" x14ac:dyDescent="0.15">
      <c r="K49" s="103">
        <v>44</v>
      </c>
      <c r="L49" s="104" t="s">
        <v>396</v>
      </c>
      <c r="M49" s="104" t="s">
        <v>42</v>
      </c>
      <c r="N49" s="104" t="s">
        <v>194</v>
      </c>
      <c r="O49" s="139" t="s">
        <v>430</v>
      </c>
      <c r="P49" s="121"/>
      <c r="Q49" s="140" t="s">
        <v>430</v>
      </c>
      <c r="R49" s="141"/>
      <c r="S49" s="106"/>
    </row>
    <row r="50" spans="11:20" ht="18" customHeight="1" x14ac:dyDescent="0.15">
      <c r="K50" s="103">
        <v>45</v>
      </c>
      <c r="L50" s="104" t="s">
        <v>396</v>
      </c>
      <c r="M50" s="104" t="s">
        <v>42</v>
      </c>
      <c r="N50" s="104" t="s">
        <v>417</v>
      </c>
      <c r="O50" s="139" t="s">
        <v>431</v>
      </c>
      <c r="P50" s="121"/>
      <c r="Q50" s="140" t="s">
        <v>431</v>
      </c>
      <c r="R50" s="141"/>
      <c r="S50" s="106"/>
    </row>
    <row r="51" spans="11:20" ht="18" customHeight="1" x14ac:dyDescent="0.15">
      <c r="K51" s="103">
        <v>46</v>
      </c>
      <c r="L51" s="104" t="s">
        <v>396</v>
      </c>
      <c r="M51" s="104" t="s">
        <v>42</v>
      </c>
      <c r="N51" s="104" t="s">
        <v>417</v>
      </c>
      <c r="O51" s="139" t="s">
        <v>432</v>
      </c>
      <c r="P51" s="121"/>
      <c r="Q51" s="140" t="s">
        <v>432</v>
      </c>
      <c r="R51" s="141"/>
      <c r="S51" s="106"/>
    </row>
    <row r="52" spans="11:20" ht="18" customHeight="1" x14ac:dyDescent="0.15">
      <c r="K52" s="103">
        <v>47</v>
      </c>
      <c r="L52" s="104" t="s">
        <v>396</v>
      </c>
      <c r="M52" s="104" t="s">
        <v>42</v>
      </c>
      <c r="N52" s="104" t="s">
        <v>417</v>
      </c>
      <c r="O52" s="139" t="s">
        <v>433</v>
      </c>
      <c r="P52" s="121"/>
      <c r="Q52" s="140" t="s">
        <v>433</v>
      </c>
      <c r="R52" s="141"/>
      <c r="S52" s="106"/>
    </row>
    <row r="53" spans="11:20" ht="18" customHeight="1" x14ac:dyDescent="0.15">
      <c r="K53" s="103">
        <v>48</v>
      </c>
      <c r="L53" s="104" t="s">
        <v>396</v>
      </c>
      <c r="M53" s="104" t="s">
        <v>42</v>
      </c>
      <c r="N53" s="104" t="s">
        <v>419</v>
      </c>
      <c r="O53" s="139" t="s">
        <v>434</v>
      </c>
      <c r="P53" s="121"/>
      <c r="Q53" s="140" t="s">
        <v>434</v>
      </c>
      <c r="R53" s="141"/>
      <c r="S53" s="106"/>
    </row>
    <row r="54" spans="11:20" ht="18" customHeight="1" x14ac:dyDescent="0.15">
      <c r="K54" s="103">
        <v>49</v>
      </c>
      <c r="L54" s="104" t="s">
        <v>396</v>
      </c>
      <c r="M54" s="104" t="s">
        <v>42</v>
      </c>
      <c r="N54" s="104" t="s">
        <v>419</v>
      </c>
      <c r="O54" s="139" t="s">
        <v>435</v>
      </c>
      <c r="P54" s="121"/>
      <c r="Q54" s="140" t="s">
        <v>435</v>
      </c>
      <c r="R54" s="141"/>
      <c r="S54" s="106"/>
    </row>
    <row r="55" spans="11:20" ht="18" customHeight="1" x14ac:dyDescent="0.15">
      <c r="K55" s="103">
        <v>50</v>
      </c>
      <c r="L55" s="104" t="s">
        <v>396</v>
      </c>
      <c r="M55" s="104" t="s">
        <v>42</v>
      </c>
      <c r="N55" s="104" t="s">
        <v>422</v>
      </c>
      <c r="O55" s="139" t="s">
        <v>436</v>
      </c>
      <c r="P55" s="121"/>
      <c r="Q55" s="140" t="s">
        <v>436</v>
      </c>
      <c r="R55" s="142" t="s">
        <v>421</v>
      </c>
      <c r="S55" s="106"/>
    </row>
    <row r="56" spans="11:20" ht="18" customHeight="1" x14ac:dyDescent="0.15">
      <c r="K56" s="103">
        <v>51</v>
      </c>
      <c r="L56" s="104" t="s">
        <v>396</v>
      </c>
      <c r="M56" s="104" t="s">
        <v>223</v>
      </c>
      <c r="N56" s="104" t="s">
        <v>223</v>
      </c>
      <c r="O56" s="143" t="s">
        <v>437</v>
      </c>
      <c r="P56" s="121"/>
      <c r="Q56" s="144"/>
      <c r="R56" s="98" t="s">
        <v>438</v>
      </c>
      <c r="S56" s="145"/>
      <c r="T56" s="138"/>
    </row>
    <row r="57" spans="11:20" ht="18" customHeight="1" x14ac:dyDescent="0.15">
      <c r="K57" s="103">
        <v>52</v>
      </c>
      <c r="L57" s="104" t="s">
        <v>396</v>
      </c>
      <c r="M57" s="104" t="s">
        <v>439</v>
      </c>
      <c r="N57" s="104" t="s">
        <v>439</v>
      </c>
      <c r="O57" s="104" t="s">
        <v>440</v>
      </c>
      <c r="P57" s="121"/>
      <c r="R57" s="146" t="s">
        <v>441</v>
      </c>
      <c r="S57" s="147"/>
      <c r="T57" s="148"/>
    </row>
    <row r="58" spans="11:20" ht="18" customHeight="1" x14ac:dyDescent="0.15">
      <c r="K58" s="103">
        <v>53</v>
      </c>
      <c r="L58" s="104" t="s">
        <v>396</v>
      </c>
      <c r="M58" s="104" t="s">
        <v>439</v>
      </c>
      <c r="N58" s="104" t="s">
        <v>439</v>
      </c>
      <c r="O58" s="104" t="s">
        <v>442</v>
      </c>
      <c r="P58" s="121"/>
      <c r="R58" s="149" t="s">
        <v>443</v>
      </c>
      <c r="S58" s="147"/>
      <c r="T58" s="148"/>
    </row>
    <row r="59" spans="11:20" ht="18" customHeight="1" x14ac:dyDescent="0.15">
      <c r="K59" s="103">
        <v>54</v>
      </c>
      <c r="L59" s="104" t="s">
        <v>396</v>
      </c>
      <c r="M59" s="104" t="s">
        <v>439</v>
      </c>
      <c r="N59" s="104" t="s">
        <v>439</v>
      </c>
      <c r="O59" s="104" t="s">
        <v>444</v>
      </c>
      <c r="P59" s="121"/>
      <c r="R59" s="149" t="s">
        <v>445</v>
      </c>
      <c r="S59" s="147"/>
      <c r="T59" s="148"/>
    </row>
    <row r="60" spans="11:20" ht="18" customHeight="1" x14ac:dyDescent="0.15">
      <c r="K60" s="103">
        <v>55</v>
      </c>
      <c r="L60" s="104" t="s">
        <v>396</v>
      </c>
      <c r="M60" s="104" t="s">
        <v>439</v>
      </c>
      <c r="N60" s="104" t="s">
        <v>439</v>
      </c>
      <c r="O60" s="104" t="s">
        <v>446</v>
      </c>
      <c r="P60" s="121"/>
      <c r="R60" s="149" t="s">
        <v>447</v>
      </c>
      <c r="S60" s="147"/>
      <c r="T60" s="148"/>
    </row>
    <row r="61" spans="11:20" ht="18" customHeight="1" x14ac:dyDescent="0.15">
      <c r="K61" s="103">
        <v>56</v>
      </c>
      <c r="L61" s="104" t="s">
        <v>396</v>
      </c>
      <c r="M61" s="104" t="s">
        <v>439</v>
      </c>
      <c r="N61" s="104" t="s">
        <v>439</v>
      </c>
      <c r="O61" s="104" t="s">
        <v>448</v>
      </c>
      <c r="P61" s="121"/>
      <c r="R61" s="149" t="s">
        <v>449</v>
      </c>
      <c r="S61" s="147"/>
      <c r="T61" s="148"/>
    </row>
    <row r="62" spans="11:20" ht="18" customHeight="1" x14ac:dyDescent="0.15">
      <c r="K62" s="103">
        <v>57</v>
      </c>
      <c r="L62" s="104" t="s">
        <v>396</v>
      </c>
      <c r="M62" s="104" t="s">
        <v>439</v>
      </c>
      <c r="N62" s="104" t="s">
        <v>439</v>
      </c>
      <c r="O62" s="104" t="s">
        <v>450</v>
      </c>
      <c r="P62" s="121"/>
      <c r="R62" s="149" t="s">
        <v>451</v>
      </c>
      <c r="S62" s="147"/>
      <c r="T62" s="148"/>
    </row>
    <row r="63" spans="11:20" ht="18" customHeight="1" x14ac:dyDescent="0.15">
      <c r="K63" s="103">
        <v>58</v>
      </c>
      <c r="L63" s="104" t="s">
        <v>396</v>
      </c>
      <c r="M63" s="104" t="s">
        <v>439</v>
      </c>
      <c r="N63" s="104" t="s">
        <v>439</v>
      </c>
      <c r="O63" s="104" t="s">
        <v>452</v>
      </c>
      <c r="P63" s="121"/>
      <c r="R63" s="149" t="s">
        <v>453</v>
      </c>
      <c r="S63" s="147"/>
      <c r="T63" s="148"/>
    </row>
    <row r="64" spans="11:20" ht="18" customHeight="1" x14ac:dyDescent="0.15">
      <c r="K64" s="103">
        <v>59</v>
      </c>
      <c r="L64" s="104" t="s">
        <v>396</v>
      </c>
      <c r="M64" s="104" t="s">
        <v>439</v>
      </c>
      <c r="N64" s="104" t="s">
        <v>439</v>
      </c>
      <c r="O64" s="104" t="s">
        <v>454</v>
      </c>
      <c r="P64" s="121"/>
      <c r="R64" s="150" t="s">
        <v>455</v>
      </c>
      <c r="S64" s="142" t="s">
        <v>421</v>
      </c>
      <c r="T64" s="148"/>
    </row>
    <row r="65" spans="11:20" ht="18" customHeight="1" x14ac:dyDescent="0.15">
      <c r="K65" s="103">
        <v>60</v>
      </c>
      <c r="L65" s="104" t="s">
        <v>396</v>
      </c>
      <c r="M65" s="104" t="s">
        <v>439</v>
      </c>
      <c r="N65" s="104" t="s">
        <v>439</v>
      </c>
      <c r="O65" s="104" t="s">
        <v>456</v>
      </c>
      <c r="P65" s="121"/>
      <c r="R65" s="151"/>
      <c r="S65" s="98" t="s">
        <v>457</v>
      </c>
      <c r="T65" s="145"/>
    </row>
    <row r="66" spans="11:20" ht="18" customHeight="1" x14ac:dyDescent="0.15">
      <c r="K66" s="103">
        <v>61</v>
      </c>
      <c r="L66" s="104" t="s">
        <v>458</v>
      </c>
      <c r="M66" s="104" t="s">
        <v>42</v>
      </c>
      <c r="N66" s="104" t="s">
        <v>128</v>
      </c>
      <c r="O66" s="104" t="s">
        <v>459</v>
      </c>
      <c r="P66" s="121"/>
      <c r="S66" s="146" t="s">
        <v>460</v>
      </c>
      <c r="T66" s="147"/>
    </row>
    <row r="67" spans="11:20" ht="18" customHeight="1" x14ac:dyDescent="0.15">
      <c r="K67" s="103">
        <v>62</v>
      </c>
      <c r="L67" s="104" t="s">
        <v>458</v>
      </c>
      <c r="M67" s="104" t="s">
        <v>42</v>
      </c>
      <c r="N67" s="104" t="s">
        <v>128</v>
      </c>
      <c r="O67" s="104" t="s">
        <v>461</v>
      </c>
      <c r="P67" s="121"/>
      <c r="S67" s="149" t="s">
        <v>462</v>
      </c>
      <c r="T67" s="147"/>
    </row>
    <row r="68" spans="11:20" ht="18" customHeight="1" x14ac:dyDescent="0.15">
      <c r="K68" s="103">
        <v>63</v>
      </c>
      <c r="L68" s="104" t="s">
        <v>458</v>
      </c>
      <c r="M68" s="104" t="s">
        <v>42</v>
      </c>
      <c r="N68" s="104" t="s">
        <v>146</v>
      </c>
      <c r="O68" s="104" t="s">
        <v>463</v>
      </c>
      <c r="P68" s="121"/>
      <c r="S68" s="149" t="s">
        <v>464</v>
      </c>
      <c r="T68" s="147"/>
    </row>
    <row r="69" spans="11:20" ht="18" customHeight="1" x14ac:dyDescent="0.15">
      <c r="K69" s="103">
        <v>64</v>
      </c>
      <c r="L69" s="104" t="s">
        <v>458</v>
      </c>
      <c r="M69" s="104" t="s">
        <v>42</v>
      </c>
      <c r="N69" s="104" t="s">
        <v>146</v>
      </c>
      <c r="O69" s="104" t="s">
        <v>465</v>
      </c>
      <c r="P69" s="121"/>
      <c r="S69" s="149" t="s">
        <v>466</v>
      </c>
      <c r="T69" s="147"/>
    </row>
    <row r="70" spans="11:20" ht="18" customHeight="1" x14ac:dyDescent="0.15">
      <c r="K70" s="103">
        <v>65</v>
      </c>
      <c r="L70" s="104" t="s">
        <v>458</v>
      </c>
      <c r="M70" s="104" t="s">
        <v>42</v>
      </c>
      <c r="N70" s="104" t="s">
        <v>69</v>
      </c>
      <c r="O70" s="104" t="s">
        <v>467</v>
      </c>
      <c r="P70" s="121"/>
      <c r="S70" s="149" t="s">
        <v>468</v>
      </c>
      <c r="T70" s="147"/>
    </row>
    <row r="71" spans="11:20" ht="18" customHeight="1" x14ac:dyDescent="0.15">
      <c r="K71" s="152">
        <v>66</v>
      </c>
      <c r="L71" s="136" t="s">
        <v>458</v>
      </c>
      <c r="M71" s="136" t="s">
        <v>42</v>
      </c>
      <c r="N71" s="136" t="s">
        <v>69</v>
      </c>
      <c r="O71" s="136" t="s">
        <v>469</v>
      </c>
      <c r="P71" s="153"/>
      <c r="S71" s="150" t="s">
        <v>470</v>
      </c>
      <c r="T71" s="147"/>
    </row>
    <row r="72" spans="11:20" x14ac:dyDescent="0.15">
      <c r="K72" s="154"/>
      <c r="L72" s="154"/>
      <c r="M72" s="154"/>
      <c r="N72" s="154"/>
      <c r="O72" s="154"/>
      <c r="P72" s="154"/>
      <c r="S72" s="151"/>
    </row>
    <row r="73" spans="11:20" x14ac:dyDescent="0.15">
      <c r="K73" s="155"/>
      <c r="L73" s="155"/>
      <c r="M73" s="155"/>
      <c r="N73" s="155"/>
      <c r="O73" s="155"/>
      <c r="P73" s="154"/>
    </row>
    <row r="74" spans="11:20" x14ac:dyDescent="0.15">
      <c r="K74" s="156"/>
      <c r="L74" s="156"/>
      <c r="M74" s="156" t="s">
        <v>471</v>
      </c>
      <c r="N74" s="156"/>
      <c r="O74" s="156"/>
      <c r="P74" s="157"/>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はじめに</vt:lpstr>
      <vt:lpstr>参加者名簿 (マニュアル)</vt:lpstr>
      <vt:lpstr>作業日報 (マニュアル)</vt:lpstr>
      <vt:lpstr>参加者名簿</vt:lpstr>
      <vt:lpstr>活動記録(1-6)</vt:lpstr>
      <vt:lpstr>作業日報</vt:lpstr>
      <vt:lpstr>【取組番号表】 </vt:lpstr>
      <vt:lpstr>【選択肢】</vt:lpstr>
      <vt:lpstr>'【取組番号表】 '!Print_Area</vt:lpstr>
      <vt:lpstr>【選択肢】!Print_Area</vt:lpstr>
      <vt:lpstr>'活動記録(1-6)'!Print_Area</vt:lpstr>
      <vt:lpstr>作業日報!Print_Area</vt:lpstr>
      <vt:lpstr>'作業日報 (マニュアル)'!Print_Area</vt:lpstr>
      <vt:lpstr>参加者名簿!Print_Area</vt:lpstr>
      <vt:lpstr>'参加者名簿 (マニュアル)'!Print_Area</vt:lpstr>
      <vt:lpstr>'活動記録(1-6)'!Print_Titles</vt:lpstr>
      <vt:lpstr>参加者名簿!Print_Titles</vt:lpstr>
      <vt:lpstr>'参加者名簿 (マニュアル)'!Print_Titles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y.yoshida4582</cp:lastModifiedBy>
  <cp:lastPrinted>2023-01-05T01:48:27Z</cp:lastPrinted>
  <dcterms:created xsi:type="dcterms:W3CDTF">2019-03-15T08:39:15Z</dcterms:created>
  <dcterms:modified xsi:type="dcterms:W3CDTF">2023-01-05T01:53:51Z</dcterms:modified>
</cp:coreProperties>
</file>